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codeName="ThisWorkbook" defaultThemeVersion="124226"/>
  <mc:AlternateContent xmlns:mc="http://schemas.openxmlformats.org/markup-compatibility/2006">
    <mc:Choice Requires="x15">
      <x15ac:absPath xmlns:x15ac="http://schemas.microsoft.com/office/spreadsheetml/2010/11/ac" url="C:\Users\ecan\Documents\New Website\"/>
    </mc:Choice>
  </mc:AlternateContent>
  <xr:revisionPtr revIDLastSave="0" documentId="8_{60504357-C878-4E47-A005-2C180B50C3DC}" xr6:coauthVersionLast="47" xr6:coauthVersionMax="47" xr10:uidLastSave="{00000000-0000-0000-0000-000000000000}"/>
  <workbookProtection workbookAlgorithmName="SHA-512" workbookHashValue="tNl1AEg+nJWs5JwWg7tiH0U2HHUqwr5VLUN18SdMQ2ZBvluVmN4bHdu8+93QxnC68LHBb7VAftojhDceomGdYw==" workbookSaltValue="UcPWj7lQgnqmGvgu0XWJpg==" workbookSpinCount="100000" lockStructure="1"/>
  <bookViews>
    <workbookView xWindow="-110" yWindow="-110" windowWidth="25180" windowHeight="16260" tabRatio="719" xr2:uid="{00000000-000D-0000-FFFF-FFFF00000000}"/>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12" l="1"/>
  <c r="J22" i="12"/>
  <c r="A1" i="37"/>
  <c r="A1" i="36"/>
  <c r="A1" i="35"/>
  <c r="K138" i="37"/>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I19" i="12" s="1"/>
  <c r="J137" i="36"/>
  <c r="L137" i="36" s="1"/>
  <c r="J136" i="36"/>
  <c r="L136" i="36" s="1"/>
  <c r="J135" i="36"/>
  <c r="J138" i="36" s="1"/>
  <c r="K126" i="36"/>
  <c r="I16" i="12" s="1"/>
  <c r="J125" i="36"/>
  <c r="L125" i="36" s="1"/>
  <c r="J124" i="36"/>
  <c r="L124" i="36" s="1"/>
  <c r="J123" i="36"/>
  <c r="L123" i="36" s="1"/>
  <c r="K114" i="36"/>
  <c r="K105" i="36" s="1"/>
  <c r="I15" i="12"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J72" i="36" s="1"/>
  <c r="K60" i="36"/>
  <c r="I12" i="12" s="1"/>
  <c r="J59" i="36"/>
  <c r="L59" i="36" s="1"/>
  <c r="J58" i="36"/>
  <c r="L58" i="36" s="1"/>
  <c r="J57" i="36"/>
  <c r="L57" i="36" s="1"/>
  <c r="K48" i="36"/>
  <c r="I11" i="12" s="1"/>
  <c r="J47" i="36"/>
  <c r="L47" i="36" s="1"/>
  <c r="J46" i="36"/>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J12" i="36" s="1"/>
  <c r="K138" i="35"/>
  <c r="G19" i="12" s="1"/>
  <c r="J137" i="35"/>
  <c r="L137" i="35" s="1"/>
  <c r="J136" i="35"/>
  <c r="L136" i="35" s="1"/>
  <c r="L135" i="35"/>
  <c r="L138" i="35" s="1"/>
  <c r="F19" i="12" s="1"/>
  <c r="J135" i="35"/>
  <c r="K126" i="35"/>
  <c r="G16" i="12" s="1"/>
  <c r="J125" i="35"/>
  <c r="L125" i="35" s="1"/>
  <c r="J124" i="35"/>
  <c r="L124" i="35" s="1"/>
  <c r="J123" i="35"/>
  <c r="L123" i="35" s="1"/>
  <c r="K114" i="35"/>
  <c r="K105" i="35" s="1"/>
  <c r="G15" i="12" s="1"/>
  <c r="J113" i="35"/>
  <c r="L113" i="35" s="1"/>
  <c r="L112" i="35"/>
  <c r="J112" i="35"/>
  <c r="J111" i="35"/>
  <c r="L111" i="35" s="1"/>
  <c r="L114" i="35" s="1"/>
  <c r="L105" i="35" s="1"/>
  <c r="F15" i="12" s="1"/>
  <c r="L104" i="35"/>
  <c r="L103" i="35"/>
  <c r="L102" i="35"/>
  <c r="K93" i="35"/>
  <c r="K84" i="35" s="1"/>
  <c r="G14" i="12" s="1"/>
  <c r="L92" i="35"/>
  <c r="J92" i="35"/>
  <c r="J91" i="35"/>
  <c r="L91" i="35" s="1"/>
  <c r="J90" i="35"/>
  <c r="L90" i="35" s="1"/>
  <c r="L93" i="35" s="1"/>
  <c r="L84" i="35" s="1"/>
  <c r="F14" i="12" s="1"/>
  <c r="L83" i="35"/>
  <c r="L82" i="35"/>
  <c r="L81" i="35"/>
  <c r="K72" i="35"/>
  <c r="G13" i="12" s="1"/>
  <c r="J71" i="35"/>
  <c r="L71" i="35" s="1"/>
  <c r="J70" i="35"/>
  <c r="L70" i="35" s="1"/>
  <c r="J69" i="35"/>
  <c r="L69" i="35" s="1"/>
  <c r="L72" i="35" s="1"/>
  <c r="F13" i="12" s="1"/>
  <c r="K60" i="35"/>
  <c r="G12" i="12" s="1"/>
  <c r="J59" i="35"/>
  <c r="L59" i="35" s="1"/>
  <c r="J58" i="35"/>
  <c r="L58" i="35" s="1"/>
  <c r="J57" i="35"/>
  <c r="L57" i="35" s="1"/>
  <c r="K48" i="35"/>
  <c r="G11" i="12" s="1"/>
  <c r="J47" i="35"/>
  <c r="L47" i="35" s="1"/>
  <c r="L46" i="35"/>
  <c r="J46" i="35"/>
  <c r="J45" i="35"/>
  <c r="J48" i="35" s="1"/>
  <c r="K36" i="35"/>
  <c r="G10" i="12" s="1"/>
  <c r="J35" i="35"/>
  <c r="L35" i="35" s="1"/>
  <c r="E35" i="35"/>
  <c r="J34" i="35"/>
  <c r="L34" i="35" s="1"/>
  <c r="E34" i="35"/>
  <c r="L33" i="35"/>
  <c r="J33" i="35"/>
  <c r="E33" i="35"/>
  <c r="K24" i="35"/>
  <c r="G9" i="12" s="1"/>
  <c r="J23" i="35"/>
  <c r="L23" i="35" s="1"/>
  <c r="J22" i="35"/>
  <c r="L22" i="35" s="1"/>
  <c r="J21" i="35"/>
  <c r="L21" i="35" s="1"/>
  <c r="K12" i="35"/>
  <c r="G8" i="12" s="1"/>
  <c r="J11" i="35"/>
  <c r="L11" i="35" s="1"/>
  <c r="J10" i="35"/>
  <c r="L10" i="35" s="1"/>
  <c r="J9" i="35"/>
  <c r="L9" i="35" s="1"/>
  <c r="L12" i="35" s="1"/>
  <c r="F8" i="12" s="1"/>
  <c r="J24" i="36" l="1"/>
  <c r="J114" i="35"/>
  <c r="J105" i="35" s="1"/>
  <c r="L45" i="35"/>
  <c r="L48" i="35" s="1"/>
  <c r="F11" i="12" s="1"/>
  <c r="L24" i="35"/>
  <c r="F9" i="12" s="1"/>
  <c r="J48" i="36"/>
  <c r="J24" i="35"/>
  <c r="J48" i="37"/>
  <c r="J72" i="37"/>
  <c r="J93" i="37"/>
  <c r="J84" i="37" s="1"/>
  <c r="J60" i="37"/>
  <c r="J126" i="37"/>
  <c r="J12" i="37"/>
  <c r="J114" i="37"/>
  <c r="J105" i="37" s="1"/>
  <c r="L36" i="37"/>
  <c r="J10" i="12" s="1"/>
  <c r="J138" i="37"/>
  <c r="L69" i="36"/>
  <c r="L72" i="36" s="1"/>
  <c r="H13" i="12" s="1"/>
  <c r="J114" i="36"/>
  <c r="J105" i="36" s="1"/>
  <c r="L60" i="36"/>
  <c r="H12" i="12" s="1"/>
  <c r="L126" i="36"/>
  <c r="H16" i="12" s="1"/>
  <c r="L22" i="36"/>
  <c r="L24" i="36" s="1"/>
  <c r="H9" i="12" s="1"/>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36" i="36"/>
  <c r="H10" i="12" s="1"/>
  <c r="L114" i="36"/>
  <c r="L105" i="36" s="1"/>
  <c r="H15" i="12" s="1"/>
  <c r="J60" i="36"/>
  <c r="J93" i="36"/>
  <c r="J84" i="36" s="1"/>
  <c r="J126" i="36"/>
  <c r="L36" i="35"/>
  <c r="F10" i="12" s="1"/>
  <c r="J60" i="35"/>
  <c r="J93" i="35"/>
  <c r="J84" i="35" s="1"/>
  <c r="J126" i="35"/>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L60" i="34" s="1"/>
  <c r="D12" i="12"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E8" i="12" s="1"/>
  <c r="J11" i="34"/>
  <c r="L11" i="34" s="1"/>
  <c r="J10" i="34"/>
  <c r="J9" i="34"/>
  <c r="L9" i="34" s="1"/>
  <c r="L126" i="34" l="1"/>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J133" i="29" s="1"/>
  <c r="K111" i="29"/>
  <c r="J110" i="29"/>
  <c r="L110" i="29" s="1"/>
  <c r="J109" i="29"/>
  <c r="L109" i="29" s="1"/>
  <c r="L108" i="29"/>
  <c r="J108" i="29"/>
  <c r="L130" i="29" l="1"/>
  <c r="L133" i="29" s="1"/>
  <c r="J111" i="29"/>
  <c r="L111" i="29"/>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L84" i="15" l="1"/>
  <c r="B14" i="12"/>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2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2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2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2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2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2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2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200-000008000000}">
      <text>
        <r>
          <rPr>
            <sz val="9"/>
            <color indexed="81"/>
            <rFont val="Tahoma"/>
            <family val="2"/>
          </rPr>
          <t xml:space="preserve">The amount requested from the sponsoring Program Office.
</t>
        </r>
      </text>
    </comment>
    <comment ref="A13" authorId="0" shapeId="0" xr:uid="{00000000-0006-0000-02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2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2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200-00000C000000}">
      <text>
        <r>
          <rPr>
            <sz val="8"/>
            <color indexed="81"/>
            <rFont val="Tahoma"/>
            <family val="2"/>
          </rPr>
          <t xml:space="preserve">Enter the percentage of the employee’s salary that is paid as fringe benefits.
</t>
        </r>
      </text>
    </comment>
    <comment ref="J19" authorId="0" shapeId="0" xr:uid="{00000000-0006-0000-02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2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200-00000F000000}">
      <text>
        <r>
          <rPr>
            <sz val="9"/>
            <color indexed="81"/>
            <rFont val="Tahoma"/>
            <family val="2"/>
          </rPr>
          <t xml:space="preserve">The amount requested from the sponsoring Program Office.
</t>
        </r>
      </text>
    </comment>
    <comment ref="A25" authorId="0" shapeId="0" xr:uid="{00000000-0006-0000-02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2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2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2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2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2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2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2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200-000018000000}">
      <text>
        <r>
          <rPr>
            <sz val="9"/>
            <color indexed="81"/>
            <rFont val="Tahoma"/>
            <family val="2"/>
          </rPr>
          <t xml:space="preserve">The amount requested from the sponsoring Program Office.
</t>
        </r>
      </text>
    </comment>
    <comment ref="A37" authorId="0" shapeId="0" xr:uid="{00000000-0006-0000-02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2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200-00001B000000}">
      <text>
        <r>
          <rPr>
            <sz val="8"/>
            <color indexed="81"/>
            <rFont val="Tahoma"/>
            <family val="2"/>
          </rPr>
          <t xml:space="preserve">Enter the total number of items to be purchased.
</t>
        </r>
      </text>
    </comment>
    <comment ref="F43" authorId="0" shapeId="0" xr:uid="{00000000-0006-0000-0200-00001C000000}">
      <text>
        <r>
          <rPr>
            <sz val="8"/>
            <color indexed="81"/>
            <rFont val="Tahoma"/>
            <family val="2"/>
          </rPr>
          <t xml:space="preserve">Enter the cost of each equipment item.
</t>
        </r>
      </text>
    </comment>
    <comment ref="J43" authorId="0" shapeId="0" xr:uid="{00000000-0006-0000-02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2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200-00001F000000}">
      <text>
        <r>
          <rPr>
            <sz val="9"/>
            <color indexed="81"/>
            <rFont val="Tahoma"/>
            <family val="2"/>
          </rPr>
          <t xml:space="preserve">The amount requested from the sponsoring Program Office.
</t>
        </r>
      </text>
    </comment>
    <comment ref="A49" authorId="0" shapeId="0" xr:uid="{00000000-0006-0000-02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2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200-000022000000}">
      <text>
        <r>
          <rPr>
            <sz val="8"/>
            <color indexed="81"/>
            <rFont val="Tahoma"/>
            <family val="2"/>
          </rPr>
          <t xml:space="preserve">Enter the total number of items to be purchased.
</t>
        </r>
      </text>
    </comment>
    <comment ref="F55" authorId="0" shapeId="0" xr:uid="{00000000-0006-0000-0200-000023000000}">
      <text>
        <r>
          <rPr>
            <sz val="8"/>
            <color indexed="81"/>
            <rFont val="Tahoma"/>
            <family val="2"/>
          </rPr>
          <t xml:space="preserve">Enter the cost of each supply item, for example, $11 for printer ink or $110 for office supplies.
</t>
        </r>
      </text>
    </comment>
    <comment ref="J55" authorId="0" shapeId="0" xr:uid="{00000000-0006-0000-02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2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200-000026000000}">
      <text>
        <r>
          <rPr>
            <sz val="9"/>
            <color indexed="81"/>
            <rFont val="Tahoma"/>
            <family val="2"/>
          </rPr>
          <t xml:space="preserve">The amount requested from the sponsoring Program Office.
</t>
        </r>
      </text>
    </comment>
    <comment ref="A61" authorId="0" shapeId="0" xr:uid="{00000000-0006-0000-02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2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200-000029000000}">
      <text>
        <r>
          <rPr>
            <sz val="8"/>
            <color indexed="81"/>
            <rFont val="Tahoma"/>
            <family val="2"/>
          </rPr>
          <t xml:space="preserve">Enter the total number of items to be purchased.
</t>
        </r>
      </text>
    </comment>
    <comment ref="F67" authorId="0" shapeId="0" xr:uid="{00000000-0006-0000-0200-00002A000000}">
      <text>
        <r>
          <rPr>
            <sz val="8"/>
            <color indexed="81"/>
            <rFont val="Tahoma"/>
            <family val="2"/>
          </rPr>
          <t xml:space="preserve">Enter the cost of each construction task.
</t>
        </r>
      </text>
    </comment>
    <comment ref="J67" authorId="0" shapeId="0" xr:uid="{00000000-0006-0000-02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2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200-00002D000000}">
      <text>
        <r>
          <rPr>
            <sz val="9"/>
            <color indexed="81"/>
            <rFont val="Tahoma"/>
            <family val="2"/>
          </rPr>
          <t xml:space="preserve">The amount requested from the sponsoring Program Office.
</t>
        </r>
      </text>
    </comment>
    <comment ref="A73" authorId="0" shapeId="0" xr:uid="{00000000-0006-0000-02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2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200-000030000000}">
      <text>
        <r>
          <rPr>
            <sz val="8"/>
            <color indexed="81"/>
            <rFont val="Tahoma"/>
            <family val="2"/>
          </rPr>
          <t xml:space="preserve">Total cost is the value or cost of the subaward, as applicable.
</t>
        </r>
      </text>
    </comment>
    <comment ref="K79" authorId="2" shapeId="0" xr:uid="{00000000-0006-0000-02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200-000032000000}">
      <text>
        <r>
          <rPr>
            <sz val="9"/>
            <color indexed="81"/>
            <rFont val="Tahoma"/>
            <family val="2"/>
          </rPr>
          <t xml:space="preserve">The amount requested from the sponsoring Program Office.
</t>
        </r>
      </text>
    </comment>
    <comment ref="A85" authorId="1" shapeId="0" xr:uid="{00000000-0006-0000-0200-000033000000}">
      <text>
        <r>
          <rPr>
            <sz val="9"/>
            <color indexed="81"/>
            <rFont val="Tahoma"/>
            <family val="2"/>
          </rPr>
          <t>Enter any travel expenses related to consultant travel to support the costs entered in this section.</t>
        </r>
      </text>
    </comment>
    <comment ref="G88" authorId="0" shapeId="0" xr:uid="{00000000-0006-0000-02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2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2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2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2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200-000039000000}">
      <text>
        <r>
          <rPr>
            <sz val="9"/>
            <color indexed="81"/>
            <rFont val="Tahoma"/>
            <family val="2"/>
          </rPr>
          <t xml:space="preserve">The amount requested from the sponsoring Program Office.
</t>
        </r>
      </text>
    </comment>
    <comment ref="A94" authorId="0" shapeId="0" xr:uid="{00000000-0006-0000-02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2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200-00003C000000}">
      <text>
        <r>
          <rPr>
            <sz val="8"/>
            <color indexed="81"/>
            <rFont val="Tahoma"/>
            <family val="2"/>
          </rPr>
          <t xml:space="preserve">Total cost is the value or cost of the procurement contract, as applicable.
</t>
        </r>
      </text>
    </comment>
    <comment ref="K100" authorId="2" shapeId="0" xr:uid="{00000000-0006-0000-02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200-00003E000000}">
      <text>
        <r>
          <rPr>
            <sz val="9"/>
            <color indexed="81"/>
            <rFont val="Tahoma"/>
            <family val="2"/>
          </rPr>
          <t xml:space="preserve">The amount requested from the sponsoring Program Office.
</t>
        </r>
      </text>
    </comment>
    <comment ref="A106" authorId="1" shapeId="0" xr:uid="{00000000-0006-0000-0200-00003F000000}">
      <text>
        <r>
          <rPr>
            <sz val="9"/>
            <color indexed="81"/>
            <rFont val="Tahoma"/>
            <family val="2"/>
          </rPr>
          <t>Enter any travel expenses related to consultant travel to support the costs entered in this section.</t>
        </r>
      </text>
    </comment>
    <comment ref="G109" authorId="0" shapeId="0" xr:uid="{00000000-0006-0000-02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2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2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2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2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200-000045000000}">
      <text>
        <r>
          <rPr>
            <sz val="9"/>
            <color indexed="81"/>
            <rFont val="Tahoma"/>
            <family val="2"/>
          </rPr>
          <t xml:space="preserve">The amount requested from the sponsoring Program Office.
</t>
        </r>
      </text>
    </comment>
    <comment ref="A115" authorId="0" shapeId="0" xr:uid="{00000000-0006-0000-02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2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200-000048000000}">
      <text>
        <r>
          <rPr>
            <sz val="8"/>
            <color indexed="81"/>
            <rFont val="Tahoma"/>
            <family val="2"/>
          </rPr>
          <t>Enter the quantity</t>
        </r>
        <r>
          <rPr>
            <sz val="9"/>
            <color indexed="81"/>
            <rFont val="Tahoma"/>
            <family val="2"/>
          </rPr>
          <t xml:space="preserve">
</t>
        </r>
      </text>
    </comment>
    <comment ref="E121" authorId="0" shapeId="0" xr:uid="{00000000-0006-0000-0200-000049000000}">
      <text>
        <r>
          <rPr>
            <sz val="8"/>
            <color indexed="81"/>
            <rFont val="Tahoma"/>
            <family val="2"/>
          </rPr>
          <t xml:space="preserve">Enter the basis of the cost or rate (i.e. per square foot, hourly, daily, monthly, yearly, etc.).
</t>
        </r>
      </text>
    </comment>
    <comment ref="F121" authorId="0" shapeId="0" xr:uid="{00000000-0006-0000-0200-00004A000000}">
      <text>
        <r>
          <rPr>
            <sz val="8"/>
            <color indexed="81"/>
            <rFont val="Tahoma"/>
            <family val="2"/>
          </rPr>
          <t xml:space="preserve">Enter the cost or rate for the item.
</t>
        </r>
      </text>
    </comment>
    <comment ref="H121" authorId="0" shapeId="0" xr:uid="{00000000-0006-0000-0200-00004B000000}">
      <text>
        <r>
          <rPr>
            <sz val="8"/>
            <color indexed="81"/>
            <rFont val="Tahoma"/>
            <family val="2"/>
          </rPr>
          <t xml:space="preserve">Enter the length of time, if applicable.
</t>
        </r>
      </text>
    </comment>
    <comment ref="J121" authorId="0" shapeId="0" xr:uid="{00000000-0006-0000-0200-00004C000000}">
      <text>
        <r>
          <rPr>
            <sz val="8"/>
            <color indexed="81"/>
            <rFont val="Tahoma"/>
            <family val="2"/>
          </rPr>
          <t>Total cost is the value or cost of the other cost.</t>
        </r>
      </text>
    </comment>
    <comment ref="K121" authorId="2" shapeId="0" xr:uid="{00000000-0006-0000-02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200-00004E000000}">
      <text>
        <r>
          <rPr>
            <sz val="9"/>
            <color indexed="81"/>
            <rFont val="Tahoma"/>
            <family val="2"/>
          </rPr>
          <t xml:space="preserve">The amount requested from the sponsoring Program Office.
</t>
        </r>
      </text>
    </comment>
    <comment ref="A127" authorId="0" shapeId="0" xr:uid="{00000000-0006-0000-02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2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200-000051000000}">
      <text>
        <r>
          <rPr>
            <sz val="8"/>
            <color indexed="81"/>
            <rFont val="Tahoma"/>
            <family val="2"/>
          </rPr>
          <t xml:space="preserve">Cost is the value of the indirect cost.
</t>
        </r>
      </text>
    </comment>
    <comment ref="F133" authorId="0" shapeId="0" xr:uid="{00000000-0006-0000-0200-000052000000}">
      <text>
        <r>
          <rPr>
            <sz val="8"/>
            <color indexed="81"/>
            <rFont val="Tahoma"/>
            <family val="2"/>
          </rPr>
          <t xml:space="preserve">The approved cost rate for this indirect cost.
</t>
        </r>
      </text>
    </comment>
    <comment ref="J133" authorId="0" shapeId="0" xr:uid="{00000000-0006-0000-02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2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200-000055000000}">
      <text>
        <r>
          <rPr>
            <sz val="9"/>
            <color indexed="81"/>
            <rFont val="Tahoma"/>
            <family val="2"/>
          </rPr>
          <t xml:space="preserve">The amount requested from the sponsoring Program Office.
</t>
        </r>
      </text>
    </comment>
    <comment ref="A139" authorId="0" shapeId="0" xr:uid="{00000000-0006-0000-02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4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4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4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4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4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4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4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400-000008000000}">
      <text>
        <r>
          <rPr>
            <sz val="9"/>
            <color indexed="81"/>
            <rFont val="Tahoma"/>
            <family val="2"/>
          </rPr>
          <t xml:space="preserve">The amount requested from the sponsoring Program Office.
</t>
        </r>
      </text>
    </comment>
    <comment ref="A13" authorId="0" shapeId="0" xr:uid="{00000000-0006-0000-04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4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4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400-00000C000000}">
      <text>
        <r>
          <rPr>
            <sz val="8"/>
            <color indexed="81"/>
            <rFont val="Tahoma"/>
            <family val="2"/>
          </rPr>
          <t xml:space="preserve">Enter the percentage of the employee’s salary that is paid as fringe benefits.
</t>
        </r>
      </text>
    </comment>
    <comment ref="J19" authorId="0" shapeId="0" xr:uid="{00000000-0006-0000-04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4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400-00000F000000}">
      <text>
        <r>
          <rPr>
            <sz val="9"/>
            <color indexed="81"/>
            <rFont val="Tahoma"/>
            <family val="2"/>
          </rPr>
          <t xml:space="preserve">The amount requested from the sponsoring Program Office.
</t>
        </r>
      </text>
    </comment>
    <comment ref="A25" authorId="0" shapeId="0" xr:uid="{00000000-0006-0000-04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4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4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4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4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4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4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4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400-000018000000}">
      <text>
        <r>
          <rPr>
            <sz val="9"/>
            <color indexed="81"/>
            <rFont val="Tahoma"/>
            <family val="2"/>
          </rPr>
          <t xml:space="preserve">The amount requested from the sponsoring Program Office.
</t>
        </r>
      </text>
    </comment>
    <comment ref="A37" authorId="0" shapeId="0" xr:uid="{00000000-0006-0000-04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4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400-00001B000000}">
      <text>
        <r>
          <rPr>
            <sz val="8"/>
            <color indexed="81"/>
            <rFont val="Tahoma"/>
            <family val="2"/>
          </rPr>
          <t xml:space="preserve">Enter the total number of items to be purchased.
</t>
        </r>
      </text>
    </comment>
    <comment ref="F43" authorId="0" shapeId="0" xr:uid="{00000000-0006-0000-0400-00001C000000}">
      <text>
        <r>
          <rPr>
            <sz val="8"/>
            <color indexed="81"/>
            <rFont val="Tahoma"/>
            <family val="2"/>
          </rPr>
          <t xml:space="preserve">Enter the cost of each equipment item.
</t>
        </r>
      </text>
    </comment>
    <comment ref="J43" authorId="0" shapeId="0" xr:uid="{00000000-0006-0000-04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4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400-00001F000000}">
      <text>
        <r>
          <rPr>
            <sz val="9"/>
            <color indexed="81"/>
            <rFont val="Tahoma"/>
            <family val="2"/>
          </rPr>
          <t xml:space="preserve">The amount requested from the sponsoring Program Office.
</t>
        </r>
      </text>
    </comment>
    <comment ref="A49" authorId="0" shapeId="0" xr:uid="{00000000-0006-0000-04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4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400-000022000000}">
      <text>
        <r>
          <rPr>
            <sz val="8"/>
            <color indexed="81"/>
            <rFont val="Tahoma"/>
            <family val="2"/>
          </rPr>
          <t xml:space="preserve">Enter the total number of items to be purchased.
</t>
        </r>
      </text>
    </comment>
    <comment ref="F55" authorId="0" shapeId="0" xr:uid="{00000000-0006-0000-0400-000023000000}">
      <text>
        <r>
          <rPr>
            <sz val="8"/>
            <color indexed="81"/>
            <rFont val="Tahoma"/>
            <family val="2"/>
          </rPr>
          <t xml:space="preserve">Enter the cost of each supply item, for example, $11 for printer ink or $110 for office supplies.
</t>
        </r>
      </text>
    </comment>
    <comment ref="J55" authorId="0" shapeId="0" xr:uid="{00000000-0006-0000-04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4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400-000026000000}">
      <text>
        <r>
          <rPr>
            <sz val="9"/>
            <color indexed="81"/>
            <rFont val="Tahoma"/>
            <family val="2"/>
          </rPr>
          <t xml:space="preserve">The amount requested from the sponsoring Program Office.
</t>
        </r>
      </text>
    </comment>
    <comment ref="A61" authorId="0" shapeId="0" xr:uid="{00000000-0006-0000-04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4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400-000029000000}">
      <text>
        <r>
          <rPr>
            <sz val="8"/>
            <color indexed="81"/>
            <rFont val="Tahoma"/>
            <family val="2"/>
          </rPr>
          <t xml:space="preserve">Enter the total number of items to be purchased.
</t>
        </r>
      </text>
    </comment>
    <comment ref="F67" authorId="0" shapeId="0" xr:uid="{00000000-0006-0000-0400-00002A000000}">
      <text>
        <r>
          <rPr>
            <sz val="8"/>
            <color indexed="81"/>
            <rFont val="Tahoma"/>
            <family val="2"/>
          </rPr>
          <t xml:space="preserve">Enter the cost of each construction task.
</t>
        </r>
      </text>
    </comment>
    <comment ref="J67" authorId="0" shapeId="0" xr:uid="{00000000-0006-0000-04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4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400-00002D000000}">
      <text>
        <r>
          <rPr>
            <sz val="9"/>
            <color indexed="81"/>
            <rFont val="Tahoma"/>
            <family val="2"/>
          </rPr>
          <t xml:space="preserve">The amount requested from the sponsoring Program Office.
</t>
        </r>
      </text>
    </comment>
    <comment ref="A73" authorId="0" shapeId="0" xr:uid="{00000000-0006-0000-04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4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400-000030000000}">
      <text>
        <r>
          <rPr>
            <sz val="8"/>
            <color indexed="81"/>
            <rFont val="Tahoma"/>
            <family val="2"/>
          </rPr>
          <t xml:space="preserve">Total cost is the value or cost of the subaward, as applicable.
</t>
        </r>
      </text>
    </comment>
    <comment ref="K79" authorId="2" shapeId="0" xr:uid="{00000000-0006-0000-04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400-000032000000}">
      <text>
        <r>
          <rPr>
            <sz val="9"/>
            <color indexed="81"/>
            <rFont val="Tahoma"/>
            <family val="2"/>
          </rPr>
          <t xml:space="preserve">The amount requested from the sponsoring Program Office.
</t>
        </r>
      </text>
    </comment>
    <comment ref="A85" authorId="1" shapeId="0" xr:uid="{00000000-0006-0000-0400-000033000000}">
      <text>
        <r>
          <rPr>
            <sz val="9"/>
            <color indexed="81"/>
            <rFont val="Tahoma"/>
            <family val="2"/>
          </rPr>
          <t>Enter any travel expenses related to consultant travel to support the costs entered in this section.</t>
        </r>
      </text>
    </comment>
    <comment ref="G88" authorId="0" shapeId="0" xr:uid="{00000000-0006-0000-04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4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4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4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4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400-000039000000}">
      <text>
        <r>
          <rPr>
            <sz val="9"/>
            <color indexed="81"/>
            <rFont val="Tahoma"/>
            <family val="2"/>
          </rPr>
          <t xml:space="preserve">The amount requested from the sponsoring Program Office.
</t>
        </r>
      </text>
    </comment>
    <comment ref="A94" authorId="0" shapeId="0" xr:uid="{00000000-0006-0000-04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4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400-00003C000000}">
      <text>
        <r>
          <rPr>
            <sz val="8"/>
            <color indexed="81"/>
            <rFont val="Tahoma"/>
            <family val="2"/>
          </rPr>
          <t xml:space="preserve">Total cost is the value or cost of the procurement contract, as applicable.
</t>
        </r>
      </text>
    </comment>
    <comment ref="K100" authorId="2" shapeId="0" xr:uid="{00000000-0006-0000-04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400-00003E000000}">
      <text>
        <r>
          <rPr>
            <sz val="9"/>
            <color indexed="81"/>
            <rFont val="Tahoma"/>
            <family val="2"/>
          </rPr>
          <t xml:space="preserve">The amount requested from the sponsoring Program Office.
</t>
        </r>
      </text>
    </comment>
    <comment ref="A106" authorId="1" shapeId="0" xr:uid="{00000000-0006-0000-0400-00003F000000}">
      <text>
        <r>
          <rPr>
            <sz val="9"/>
            <color indexed="81"/>
            <rFont val="Tahoma"/>
            <family val="2"/>
          </rPr>
          <t>Enter any travel expenses related to consultant travel to support the costs entered in this section.</t>
        </r>
      </text>
    </comment>
    <comment ref="G109" authorId="0" shapeId="0" xr:uid="{00000000-0006-0000-04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4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4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4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4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400-000045000000}">
      <text>
        <r>
          <rPr>
            <sz val="9"/>
            <color indexed="81"/>
            <rFont val="Tahoma"/>
            <family val="2"/>
          </rPr>
          <t xml:space="preserve">The amount requested from the sponsoring Program Office.
</t>
        </r>
      </text>
    </comment>
    <comment ref="A115" authorId="0" shapeId="0" xr:uid="{00000000-0006-0000-04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4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400-000048000000}">
      <text>
        <r>
          <rPr>
            <sz val="8"/>
            <color indexed="81"/>
            <rFont val="Tahoma"/>
            <family val="2"/>
          </rPr>
          <t>Enter the quantity</t>
        </r>
        <r>
          <rPr>
            <sz val="9"/>
            <color indexed="81"/>
            <rFont val="Tahoma"/>
            <family val="2"/>
          </rPr>
          <t xml:space="preserve">
</t>
        </r>
      </text>
    </comment>
    <comment ref="E121" authorId="0" shapeId="0" xr:uid="{00000000-0006-0000-0400-000049000000}">
      <text>
        <r>
          <rPr>
            <sz val="8"/>
            <color indexed="81"/>
            <rFont val="Tahoma"/>
            <family val="2"/>
          </rPr>
          <t xml:space="preserve">Enter the basis of the cost or rate (i.e. per square foot, hourly, daily, monthly, yearly, etc.).
</t>
        </r>
      </text>
    </comment>
    <comment ref="F121" authorId="0" shapeId="0" xr:uid="{00000000-0006-0000-0400-00004A000000}">
      <text>
        <r>
          <rPr>
            <sz val="8"/>
            <color indexed="81"/>
            <rFont val="Tahoma"/>
            <family val="2"/>
          </rPr>
          <t xml:space="preserve">Enter the cost or rate for the item.
</t>
        </r>
      </text>
    </comment>
    <comment ref="H121" authorId="0" shapeId="0" xr:uid="{00000000-0006-0000-0400-00004B000000}">
      <text>
        <r>
          <rPr>
            <sz val="8"/>
            <color indexed="81"/>
            <rFont val="Tahoma"/>
            <family val="2"/>
          </rPr>
          <t xml:space="preserve">Enter the length of time, if applicable.
</t>
        </r>
      </text>
    </comment>
    <comment ref="J121" authorId="0" shapeId="0" xr:uid="{00000000-0006-0000-0400-00004C000000}">
      <text>
        <r>
          <rPr>
            <sz val="8"/>
            <color indexed="81"/>
            <rFont val="Tahoma"/>
            <family val="2"/>
          </rPr>
          <t>Total cost is the value or cost of the other cost.</t>
        </r>
      </text>
    </comment>
    <comment ref="K121" authorId="2" shapeId="0" xr:uid="{00000000-0006-0000-04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400-00004E000000}">
      <text>
        <r>
          <rPr>
            <sz val="9"/>
            <color indexed="81"/>
            <rFont val="Tahoma"/>
            <family val="2"/>
          </rPr>
          <t xml:space="preserve">The amount requested from the sponsoring Program Office.
</t>
        </r>
      </text>
    </comment>
    <comment ref="A127" authorId="0" shapeId="0" xr:uid="{00000000-0006-0000-04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4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400-000051000000}">
      <text>
        <r>
          <rPr>
            <sz val="8"/>
            <color indexed="81"/>
            <rFont val="Tahoma"/>
            <family val="2"/>
          </rPr>
          <t xml:space="preserve">Cost is the value of the indirect cost.
</t>
        </r>
      </text>
    </comment>
    <comment ref="F133" authorId="0" shapeId="0" xr:uid="{00000000-0006-0000-0400-000052000000}">
      <text>
        <r>
          <rPr>
            <sz val="8"/>
            <color indexed="81"/>
            <rFont val="Tahoma"/>
            <family val="2"/>
          </rPr>
          <t xml:space="preserve">The approved cost rate for this indirect cost.
</t>
        </r>
      </text>
    </comment>
    <comment ref="J133" authorId="0" shapeId="0" xr:uid="{00000000-0006-0000-04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4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400-000055000000}">
      <text>
        <r>
          <rPr>
            <sz val="9"/>
            <color indexed="81"/>
            <rFont val="Tahoma"/>
            <family val="2"/>
          </rPr>
          <t xml:space="preserve">The amount requested from the sponsoring Program Office.
</t>
        </r>
      </text>
    </comment>
    <comment ref="A139" authorId="0" shapeId="0" xr:uid="{00000000-0006-0000-04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5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5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5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5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5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5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5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500-000008000000}">
      <text>
        <r>
          <rPr>
            <sz val="9"/>
            <color indexed="81"/>
            <rFont val="Tahoma"/>
            <family val="2"/>
          </rPr>
          <t xml:space="preserve">The amount requested from the sponsoring Program Office.
</t>
        </r>
      </text>
    </comment>
    <comment ref="A13" authorId="0" shapeId="0" xr:uid="{00000000-0006-0000-05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5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5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500-00000C000000}">
      <text>
        <r>
          <rPr>
            <sz val="8"/>
            <color indexed="81"/>
            <rFont val="Tahoma"/>
            <family val="2"/>
          </rPr>
          <t xml:space="preserve">Enter the percentage of the employee’s salary that is paid as fringe benefits.
</t>
        </r>
      </text>
    </comment>
    <comment ref="J19" authorId="0" shapeId="0" xr:uid="{00000000-0006-0000-05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5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500-00000F000000}">
      <text>
        <r>
          <rPr>
            <sz val="9"/>
            <color indexed="81"/>
            <rFont val="Tahoma"/>
            <family val="2"/>
          </rPr>
          <t xml:space="preserve">The amount requested from the sponsoring Program Office.
</t>
        </r>
      </text>
    </comment>
    <comment ref="A25" authorId="0" shapeId="0" xr:uid="{00000000-0006-0000-05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5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5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5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5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5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5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5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500-000018000000}">
      <text>
        <r>
          <rPr>
            <sz val="9"/>
            <color indexed="81"/>
            <rFont val="Tahoma"/>
            <family val="2"/>
          </rPr>
          <t xml:space="preserve">The amount requested from the sponsoring Program Office.
</t>
        </r>
      </text>
    </comment>
    <comment ref="A37" authorId="0" shapeId="0" xr:uid="{00000000-0006-0000-05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5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500-00001B000000}">
      <text>
        <r>
          <rPr>
            <sz val="8"/>
            <color indexed="81"/>
            <rFont val="Tahoma"/>
            <family val="2"/>
          </rPr>
          <t xml:space="preserve">Enter the total number of items to be purchased.
</t>
        </r>
      </text>
    </comment>
    <comment ref="F43" authorId="0" shapeId="0" xr:uid="{00000000-0006-0000-0500-00001C000000}">
      <text>
        <r>
          <rPr>
            <sz val="8"/>
            <color indexed="81"/>
            <rFont val="Tahoma"/>
            <family val="2"/>
          </rPr>
          <t xml:space="preserve">Enter the cost of each equipment item.
</t>
        </r>
      </text>
    </comment>
    <comment ref="J43" authorId="0" shapeId="0" xr:uid="{00000000-0006-0000-05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5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500-00001F000000}">
      <text>
        <r>
          <rPr>
            <sz val="9"/>
            <color indexed="81"/>
            <rFont val="Tahoma"/>
            <family val="2"/>
          </rPr>
          <t xml:space="preserve">The amount requested from the sponsoring Program Office.
</t>
        </r>
      </text>
    </comment>
    <comment ref="A49" authorId="0" shapeId="0" xr:uid="{00000000-0006-0000-05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5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500-000022000000}">
      <text>
        <r>
          <rPr>
            <sz val="8"/>
            <color indexed="81"/>
            <rFont val="Tahoma"/>
            <family val="2"/>
          </rPr>
          <t xml:space="preserve">Enter the total number of items to be purchased.
</t>
        </r>
      </text>
    </comment>
    <comment ref="F55" authorId="0" shapeId="0" xr:uid="{00000000-0006-0000-0500-000023000000}">
      <text>
        <r>
          <rPr>
            <sz val="8"/>
            <color indexed="81"/>
            <rFont val="Tahoma"/>
            <family val="2"/>
          </rPr>
          <t xml:space="preserve">Enter the cost of each supply item, for example, $11 for printer ink or $110 for office supplies.
</t>
        </r>
      </text>
    </comment>
    <comment ref="J55" authorId="0" shapeId="0" xr:uid="{00000000-0006-0000-05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5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500-000026000000}">
      <text>
        <r>
          <rPr>
            <sz val="9"/>
            <color indexed="81"/>
            <rFont val="Tahoma"/>
            <family val="2"/>
          </rPr>
          <t xml:space="preserve">The amount requested from the sponsoring Program Office.
</t>
        </r>
      </text>
    </comment>
    <comment ref="A61" authorId="0" shapeId="0" xr:uid="{00000000-0006-0000-05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5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500-000029000000}">
      <text>
        <r>
          <rPr>
            <sz val="8"/>
            <color indexed="81"/>
            <rFont val="Tahoma"/>
            <family val="2"/>
          </rPr>
          <t xml:space="preserve">Enter the total number of items to be purchased.
</t>
        </r>
      </text>
    </comment>
    <comment ref="F67" authorId="0" shapeId="0" xr:uid="{00000000-0006-0000-0500-00002A000000}">
      <text>
        <r>
          <rPr>
            <sz val="8"/>
            <color indexed="81"/>
            <rFont val="Tahoma"/>
            <family val="2"/>
          </rPr>
          <t xml:space="preserve">Enter the cost of each construction task.
</t>
        </r>
      </text>
    </comment>
    <comment ref="J67" authorId="0" shapeId="0" xr:uid="{00000000-0006-0000-05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5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500-00002D000000}">
      <text>
        <r>
          <rPr>
            <sz val="9"/>
            <color indexed="81"/>
            <rFont val="Tahoma"/>
            <family val="2"/>
          </rPr>
          <t xml:space="preserve">The amount requested from the sponsoring Program Office.
</t>
        </r>
      </text>
    </comment>
    <comment ref="A73" authorId="0" shapeId="0" xr:uid="{00000000-0006-0000-05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5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500-000030000000}">
      <text>
        <r>
          <rPr>
            <sz val="8"/>
            <color indexed="81"/>
            <rFont val="Tahoma"/>
            <family val="2"/>
          </rPr>
          <t xml:space="preserve">Total cost is the value or cost of the subaward, as applicable.
</t>
        </r>
      </text>
    </comment>
    <comment ref="K79" authorId="2" shapeId="0" xr:uid="{00000000-0006-0000-05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500-000032000000}">
      <text>
        <r>
          <rPr>
            <sz val="9"/>
            <color indexed="81"/>
            <rFont val="Tahoma"/>
            <family val="2"/>
          </rPr>
          <t xml:space="preserve">The amount requested from the sponsoring Program Office.
</t>
        </r>
      </text>
    </comment>
    <comment ref="A85" authorId="1" shapeId="0" xr:uid="{00000000-0006-0000-0500-000033000000}">
      <text>
        <r>
          <rPr>
            <sz val="9"/>
            <color indexed="81"/>
            <rFont val="Tahoma"/>
            <family val="2"/>
          </rPr>
          <t>Enter any travel expenses related to consultant travel to support the costs entered in this section.</t>
        </r>
      </text>
    </comment>
    <comment ref="G88" authorId="0" shapeId="0" xr:uid="{00000000-0006-0000-05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5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5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5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5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500-000039000000}">
      <text>
        <r>
          <rPr>
            <sz val="9"/>
            <color indexed="81"/>
            <rFont val="Tahoma"/>
            <family val="2"/>
          </rPr>
          <t xml:space="preserve">The amount requested from the sponsoring Program Office.
</t>
        </r>
      </text>
    </comment>
    <comment ref="A94" authorId="0" shapeId="0" xr:uid="{00000000-0006-0000-05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5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500-00003C000000}">
      <text>
        <r>
          <rPr>
            <sz val="8"/>
            <color indexed="81"/>
            <rFont val="Tahoma"/>
            <family val="2"/>
          </rPr>
          <t xml:space="preserve">Total cost is the value or cost of the procurement contract, as applicable.
</t>
        </r>
      </text>
    </comment>
    <comment ref="K100" authorId="2" shapeId="0" xr:uid="{00000000-0006-0000-05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500-00003E000000}">
      <text>
        <r>
          <rPr>
            <sz val="9"/>
            <color indexed="81"/>
            <rFont val="Tahoma"/>
            <family val="2"/>
          </rPr>
          <t xml:space="preserve">The amount requested from the sponsoring Program Office.
</t>
        </r>
      </text>
    </comment>
    <comment ref="A106" authorId="1" shapeId="0" xr:uid="{00000000-0006-0000-0500-00003F000000}">
      <text>
        <r>
          <rPr>
            <sz val="9"/>
            <color indexed="81"/>
            <rFont val="Tahoma"/>
            <family val="2"/>
          </rPr>
          <t>Enter any travel expenses related to consultant travel to support the costs entered in this section.</t>
        </r>
      </text>
    </comment>
    <comment ref="G109" authorId="0" shapeId="0" xr:uid="{00000000-0006-0000-05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5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5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5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5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500-000045000000}">
      <text>
        <r>
          <rPr>
            <sz val="9"/>
            <color indexed="81"/>
            <rFont val="Tahoma"/>
            <family val="2"/>
          </rPr>
          <t xml:space="preserve">The amount requested from the sponsoring Program Office.
</t>
        </r>
      </text>
    </comment>
    <comment ref="A115" authorId="0" shapeId="0" xr:uid="{00000000-0006-0000-05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5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500-000048000000}">
      <text>
        <r>
          <rPr>
            <sz val="8"/>
            <color indexed="81"/>
            <rFont val="Tahoma"/>
            <family val="2"/>
          </rPr>
          <t>Enter the quantity</t>
        </r>
        <r>
          <rPr>
            <sz val="9"/>
            <color indexed="81"/>
            <rFont val="Tahoma"/>
            <family val="2"/>
          </rPr>
          <t xml:space="preserve">
</t>
        </r>
      </text>
    </comment>
    <comment ref="E121" authorId="0" shapeId="0" xr:uid="{00000000-0006-0000-0500-000049000000}">
      <text>
        <r>
          <rPr>
            <sz val="8"/>
            <color indexed="81"/>
            <rFont val="Tahoma"/>
            <family val="2"/>
          </rPr>
          <t xml:space="preserve">Enter the basis of the cost or rate (i.e. per square foot, hourly, daily, monthly, yearly, etc.).
</t>
        </r>
      </text>
    </comment>
    <comment ref="F121" authorId="0" shapeId="0" xr:uid="{00000000-0006-0000-0500-00004A000000}">
      <text>
        <r>
          <rPr>
            <sz val="8"/>
            <color indexed="81"/>
            <rFont val="Tahoma"/>
            <family val="2"/>
          </rPr>
          <t xml:space="preserve">Enter the cost or rate for the item.
</t>
        </r>
      </text>
    </comment>
    <comment ref="H121" authorId="0" shapeId="0" xr:uid="{00000000-0006-0000-0500-00004B000000}">
      <text>
        <r>
          <rPr>
            <sz val="8"/>
            <color indexed="81"/>
            <rFont val="Tahoma"/>
            <family val="2"/>
          </rPr>
          <t xml:space="preserve">Enter the length of time, if applicable.
</t>
        </r>
      </text>
    </comment>
    <comment ref="J121" authorId="0" shapeId="0" xr:uid="{00000000-0006-0000-0500-00004C000000}">
      <text>
        <r>
          <rPr>
            <sz val="8"/>
            <color indexed="81"/>
            <rFont val="Tahoma"/>
            <family val="2"/>
          </rPr>
          <t>Total cost is the value or cost of the other cost.</t>
        </r>
      </text>
    </comment>
    <comment ref="K121" authorId="2" shapeId="0" xr:uid="{00000000-0006-0000-05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500-00004E000000}">
      <text>
        <r>
          <rPr>
            <sz val="9"/>
            <color indexed="81"/>
            <rFont val="Tahoma"/>
            <family val="2"/>
          </rPr>
          <t xml:space="preserve">The amount requested from the sponsoring Program Office.
</t>
        </r>
      </text>
    </comment>
    <comment ref="A127" authorId="0" shapeId="0" xr:uid="{00000000-0006-0000-05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5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500-000051000000}">
      <text>
        <r>
          <rPr>
            <sz val="8"/>
            <color indexed="81"/>
            <rFont val="Tahoma"/>
            <family val="2"/>
          </rPr>
          <t xml:space="preserve">Cost is the value of the indirect cost.
</t>
        </r>
      </text>
    </comment>
    <comment ref="F133" authorId="0" shapeId="0" xr:uid="{00000000-0006-0000-0500-000052000000}">
      <text>
        <r>
          <rPr>
            <sz val="8"/>
            <color indexed="81"/>
            <rFont val="Tahoma"/>
            <family val="2"/>
          </rPr>
          <t xml:space="preserve">The approved cost rate for this indirect cost.
</t>
        </r>
      </text>
    </comment>
    <comment ref="J133" authorId="0" shapeId="0" xr:uid="{00000000-0006-0000-05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5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500-000055000000}">
      <text>
        <r>
          <rPr>
            <sz val="9"/>
            <color indexed="81"/>
            <rFont val="Tahoma"/>
            <family val="2"/>
          </rPr>
          <t xml:space="preserve">The amount requested from the sponsoring Program Office.
</t>
        </r>
      </text>
    </comment>
    <comment ref="A139" authorId="0" shapeId="0" xr:uid="{00000000-0006-0000-05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6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6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6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6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6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6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6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600-000008000000}">
      <text>
        <r>
          <rPr>
            <sz val="9"/>
            <color indexed="81"/>
            <rFont val="Tahoma"/>
            <family val="2"/>
          </rPr>
          <t xml:space="preserve">The amount requested from the sponsoring Program Office.
</t>
        </r>
      </text>
    </comment>
    <comment ref="A13" authorId="0" shapeId="0" xr:uid="{00000000-0006-0000-06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6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6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600-00000C000000}">
      <text>
        <r>
          <rPr>
            <sz val="8"/>
            <color indexed="81"/>
            <rFont val="Tahoma"/>
            <family val="2"/>
          </rPr>
          <t xml:space="preserve">Enter the percentage of the employee’s salary that is paid as fringe benefits.
</t>
        </r>
      </text>
    </comment>
    <comment ref="J19" authorId="0" shapeId="0" xr:uid="{00000000-0006-0000-06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6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600-00000F000000}">
      <text>
        <r>
          <rPr>
            <sz val="9"/>
            <color indexed="81"/>
            <rFont val="Tahoma"/>
            <family val="2"/>
          </rPr>
          <t xml:space="preserve">The amount requested from the sponsoring Program Office.
</t>
        </r>
      </text>
    </comment>
    <comment ref="A25" authorId="0" shapeId="0" xr:uid="{00000000-0006-0000-06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6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6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6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6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6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6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6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600-000018000000}">
      <text>
        <r>
          <rPr>
            <sz val="9"/>
            <color indexed="81"/>
            <rFont val="Tahoma"/>
            <family val="2"/>
          </rPr>
          <t xml:space="preserve">The amount requested from the sponsoring Program Office.
</t>
        </r>
      </text>
    </comment>
    <comment ref="A37" authorId="0" shapeId="0" xr:uid="{00000000-0006-0000-06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6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600-00001B000000}">
      <text>
        <r>
          <rPr>
            <sz val="8"/>
            <color indexed="81"/>
            <rFont val="Tahoma"/>
            <family val="2"/>
          </rPr>
          <t xml:space="preserve">Enter the total number of items to be purchased.
</t>
        </r>
      </text>
    </comment>
    <comment ref="F43" authorId="0" shapeId="0" xr:uid="{00000000-0006-0000-0600-00001C000000}">
      <text>
        <r>
          <rPr>
            <sz val="8"/>
            <color indexed="81"/>
            <rFont val="Tahoma"/>
            <family val="2"/>
          </rPr>
          <t xml:space="preserve">Enter the cost of each equipment item.
</t>
        </r>
      </text>
    </comment>
    <comment ref="J43" authorId="0" shapeId="0" xr:uid="{00000000-0006-0000-06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6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600-00001F000000}">
      <text>
        <r>
          <rPr>
            <sz val="9"/>
            <color indexed="81"/>
            <rFont val="Tahoma"/>
            <family val="2"/>
          </rPr>
          <t xml:space="preserve">The amount requested from the sponsoring Program Office.
</t>
        </r>
      </text>
    </comment>
    <comment ref="A49" authorId="0" shapeId="0" xr:uid="{00000000-0006-0000-06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6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600-000022000000}">
      <text>
        <r>
          <rPr>
            <sz val="8"/>
            <color indexed="81"/>
            <rFont val="Tahoma"/>
            <family val="2"/>
          </rPr>
          <t xml:space="preserve">Enter the total number of items to be purchased.
</t>
        </r>
      </text>
    </comment>
    <comment ref="F55" authorId="0" shapeId="0" xr:uid="{00000000-0006-0000-0600-000023000000}">
      <text>
        <r>
          <rPr>
            <sz val="8"/>
            <color indexed="81"/>
            <rFont val="Tahoma"/>
            <family val="2"/>
          </rPr>
          <t xml:space="preserve">Enter the cost of each supply item, for example, $11 for printer ink or $110 for office supplies.
</t>
        </r>
      </text>
    </comment>
    <comment ref="J55" authorId="0" shapeId="0" xr:uid="{00000000-0006-0000-06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6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600-000026000000}">
      <text>
        <r>
          <rPr>
            <sz val="9"/>
            <color indexed="81"/>
            <rFont val="Tahoma"/>
            <family val="2"/>
          </rPr>
          <t xml:space="preserve">The amount requested from the sponsoring Program Office.
</t>
        </r>
      </text>
    </comment>
    <comment ref="A61" authorId="0" shapeId="0" xr:uid="{00000000-0006-0000-06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6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600-000029000000}">
      <text>
        <r>
          <rPr>
            <sz val="8"/>
            <color indexed="81"/>
            <rFont val="Tahoma"/>
            <family val="2"/>
          </rPr>
          <t xml:space="preserve">Enter the total number of items to be purchased.
</t>
        </r>
      </text>
    </comment>
    <comment ref="F67" authorId="0" shapeId="0" xr:uid="{00000000-0006-0000-0600-00002A000000}">
      <text>
        <r>
          <rPr>
            <sz val="8"/>
            <color indexed="81"/>
            <rFont val="Tahoma"/>
            <family val="2"/>
          </rPr>
          <t xml:space="preserve">Enter the cost of each construction task.
</t>
        </r>
      </text>
    </comment>
    <comment ref="J67" authorId="0" shapeId="0" xr:uid="{00000000-0006-0000-06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6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600-00002D000000}">
      <text>
        <r>
          <rPr>
            <sz val="9"/>
            <color indexed="81"/>
            <rFont val="Tahoma"/>
            <family val="2"/>
          </rPr>
          <t xml:space="preserve">The amount requested from the sponsoring Program Office.
</t>
        </r>
      </text>
    </comment>
    <comment ref="A73" authorId="0" shapeId="0" xr:uid="{00000000-0006-0000-06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6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600-000030000000}">
      <text>
        <r>
          <rPr>
            <sz val="8"/>
            <color indexed="81"/>
            <rFont val="Tahoma"/>
            <family val="2"/>
          </rPr>
          <t xml:space="preserve">Total cost is the value or cost of the subaward, as applicable.
</t>
        </r>
      </text>
    </comment>
    <comment ref="K79" authorId="2" shapeId="0" xr:uid="{00000000-0006-0000-06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600-000032000000}">
      <text>
        <r>
          <rPr>
            <sz val="9"/>
            <color indexed="81"/>
            <rFont val="Tahoma"/>
            <family val="2"/>
          </rPr>
          <t xml:space="preserve">The amount requested from the sponsoring Program Office.
</t>
        </r>
      </text>
    </comment>
    <comment ref="A85" authorId="1" shapeId="0" xr:uid="{00000000-0006-0000-0600-000033000000}">
      <text>
        <r>
          <rPr>
            <sz val="9"/>
            <color indexed="81"/>
            <rFont val="Tahoma"/>
            <family val="2"/>
          </rPr>
          <t>Enter any travel expenses related to consultant travel to support the costs entered in this section.</t>
        </r>
      </text>
    </comment>
    <comment ref="G88" authorId="0" shapeId="0" xr:uid="{00000000-0006-0000-06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6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6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6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6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600-000039000000}">
      <text>
        <r>
          <rPr>
            <sz val="9"/>
            <color indexed="81"/>
            <rFont val="Tahoma"/>
            <family val="2"/>
          </rPr>
          <t xml:space="preserve">The amount requested from the sponsoring Program Office.
</t>
        </r>
      </text>
    </comment>
    <comment ref="A94" authorId="0" shapeId="0" xr:uid="{00000000-0006-0000-06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6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600-00003C000000}">
      <text>
        <r>
          <rPr>
            <sz val="8"/>
            <color indexed="81"/>
            <rFont val="Tahoma"/>
            <family val="2"/>
          </rPr>
          <t xml:space="preserve">Total cost is the value or cost of the procurement contract, as applicable.
</t>
        </r>
      </text>
    </comment>
    <comment ref="K100" authorId="2" shapeId="0" xr:uid="{00000000-0006-0000-06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600-00003E000000}">
      <text>
        <r>
          <rPr>
            <sz val="9"/>
            <color indexed="81"/>
            <rFont val="Tahoma"/>
            <family val="2"/>
          </rPr>
          <t xml:space="preserve">The amount requested from the sponsoring Program Office.
</t>
        </r>
      </text>
    </comment>
    <comment ref="A106" authorId="1" shapeId="0" xr:uid="{00000000-0006-0000-0600-00003F000000}">
      <text>
        <r>
          <rPr>
            <sz val="9"/>
            <color indexed="81"/>
            <rFont val="Tahoma"/>
            <family val="2"/>
          </rPr>
          <t>Enter any travel expenses related to consultant travel to support the costs entered in this section.</t>
        </r>
      </text>
    </comment>
    <comment ref="G109" authorId="0" shapeId="0" xr:uid="{00000000-0006-0000-06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6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6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6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6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600-000045000000}">
      <text>
        <r>
          <rPr>
            <sz val="9"/>
            <color indexed="81"/>
            <rFont val="Tahoma"/>
            <family val="2"/>
          </rPr>
          <t xml:space="preserve">The amount requested from the sponsoring Program Office.
</t>
        </r>
      </text>
    </comment>
    <comment ref="A115" authorId="0" shapeId="0" xr:uid="{00000000-0006-0000-06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6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600-000048000000}">
      <text>
        <r>
          <rPr>
            <sz val="8"/>
            <color indexed="81"/>
            <rFont val="Tahoma"/>
            <family val="2"/>
          </rPr>
          <t>Enter the quantity</t>
        </r>
        <r>
          <rPr>
            <sz val="9"/>
            <color indexed="81"/>
            <rFont val="Tahoma"/>
            <family val="2"/>
          </rPr>
          <t xml:space="preserve">
</t>
        </r>
      </text>
    </comment>
    <comment ref="E121" authorId="0" shapeId="0" xr:uid="{00000000-0006-0000-0600-000049000000}">
      <text>
        <r>
          <rPr>
            <sz val="8"/>
            <color indexed="81"/>
            <rFont val="Tahoma"/>
            <family val="2"/>
          </rPr>
          <t xml:space="preserve">Enter the basis of the cost or rate (i.e. per square foot, hourly, daily, monthly, yearly, etc.).
</t>
        </r>
      </text>
    </comment>
    <comment ref="F121" authorId="0" shapeId="0" xr:uid="{00000000-0006-0000-0600-00004A000000}">
      <text>
        <r>
          <rPr>
            <sz val="8"/>
            <color indexed="81"/>
            <rFont val="Tahoma"/>
            <family val="2"/>
          </rPr>
          <t xml:space="preserve">Enter the cost or rate for the item.
</t>
        </r>
      </text>
    </comment>
    <comment ref="H121" authorId="0" shapeId="0" xr:uid="{00000000-0006-0000-0600-00004B000000}">
      <text>
        <r>
          <rPr>
            <sz val="8"/>
            <color indexed="81"/>
            <rFont val="Tahoma"/>
            <family val="2"/>
          </rPr>
          <t xml:space="preserve">Enter the length of time, if applicable.
</t>
        </r>
      </text>
    </comment>
    <comment ref="J121" authorId="0" shapeId="0" xr:uid="{00000000-0006-0000-0600-00004C000000}">
      <text>
        <r>
          <rPr>
            <sz val="8"/>
            <color indexed="81"/>
            <rFont val="Tahoma"/>
            <family val="2"/>
          </rPr>
          <t>Total cost is the value or cost of the other cost.</t>
        </r>
      </text>
    </comment>
    <comment ref="K121" authorId="2" shapeId="0" xr:uid="{00000000-0006-0000-06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600-00004E000000}">
      <text>
        <r>
          <rPr>
            <sz val="9"/>
            <color indexed="81"/>
            <rFont val="Tahoma"/>
            <family val="2"/>
          </rPr>
          <t xml:space="preserve">The amount requested from the sponsoring Program Office.
</t>
        </r>
      </text>
    </comment>
    <comment ref="A127" authorId="0" shapeId="0" xr:uid="{00000000-0006-0000-06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6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600-000051000000}">
      <text>
        <r>
          <rPr>
            <sz val="8"/>
            <color indexed="81"/>
            <rFont val="Tahoma"/>
            <family val="2"/>
          </rPr>
          <t xml:space="preserve">Cost is the value of the indirect cost.
</t>
        </r>
      </text>
    </comment>
    <comment ref="F133" authorId="0" shapeId="0" xr:uid="{00000000-0006-0000-0600-000052000000}">
      <text>
        <r>
          <rPr>
            <sz val="8"/>
            <color indexed="81"/>
            <rFont val="Tahoma"/>
            <family val="2"/>
          </rPr>
          <t xml:space="preserve">The approved cost rate for this indirect cost.
</t>
        </r>
      </text>
    </comment>
    <comment ref="J133" authorId="0" shapeId="0" xr:uid="{00000000-0006-0000-06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6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600-000055000000}">
      <text>
        <r>
          <rPr>
            <sz val="9"/>
            <color indexed="81"/>
            <rFont val="Tahoma"/>
            <family val="2"/>
          </rPr>
          <t xml:space="preserve">The amount requested from the sponsoring Program Office.
</t>
        </r>
      </text>
    </comment>
    <comment ref="A139" authorId="0" shapeId="0" xr:uid="{00000000-0006-0000-06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A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A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A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A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A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A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A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A00-000008000000}">
      <text>
        <r>
          <rPr>
            <sz val="9"/>
            <color indexed="81"/>
            <rFont val="Tahoma"/>
            <family val="2"/>
          </rPr>
          <t xml:space="preserve">The amount requested from the sponsoring Program Office.
</t>
        </r>
      </text>
    </comment>
    <comment ref="A16" authorId="0" shapeId="0" xr:uid="{00000000-0006-0000-0A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xr:uid="{00000000-0006-0000-0A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xr:uid="{00000000-0006-0000-0A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xr:uid="{00000000-0006-0000-0A00-00000C000000}">
      <text>
        <r>
          <rPr>
            <sz val="8"/>
            <color indexed="81"/>
            <rFont val="Tahoma"/>
            <family val="2"/>
          </rPr>
          <t xml:space="preserve">Enter the percentage of the employee’s salary that is paid as fringe benefits.
</t>
        </r>
      </text>
    </comment>
    <comment ref="J22" authorId="0" shapeId="0" xr:uid="{00000000-0006-0000-0A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xr:uid="{00000000-0006-0000-0A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xr:uid="{00000000-0006-0000-0A00-00000F000000}">
      <text>
        <r>
          <rPr>
            <sz val="9"/>
            <color indexed="81"/>
            <rFont val="Tahoma"/>
            <family val="2"/>
          </rPr>
          <t xml:space="preserve">The amount requested from the sponsoring Program Office.
</t>
        </r>
      </text>
    </comment>
    <comment ref="A30" authorId="0" shapeId="0" xr:uid="{00000000-0006-0000-0A00-00001000000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xr:uid="{00000000-0006-0000-0A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xr:uid="{00000000-0006-0000-0A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xr:uid="{00000000-0006-0000-0A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xr:uid="{00000000-0006-0000-0A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xr:uid="{00000000-0006-0000-0A00-000015000000}">
      <text>
        <r>
          <rPr>
            <sz val="8"/>
            <color indexed="81"/>
            <rFont val="Tahoma"/>
            <family val="2"/>
          </rPr>
          <t>Enter the number of trips that will be taken over the course of the grant.</t>
        </r>
        <r>
          <rPr>
            <sz val="9"/>
            <color indexed="81"/>
            <rFont val="Tahoma"/>
            <family val="2"/>
          </rPr>
          <t xml:space="preserve">
</t>
        </r>
      </text>
    </comment>
    <comment ref="J36" authorId="0" shapeId="0" xr:uid="{00000000-0006-0000-0A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xr:uid="{00000000-0006-0000-0A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xr:uid="{00000000-0006-0000-0A00-000018000000}">
      <text>
        <r>
          <rPr>
            <sz val="9"/>
            <color indexed="81"/>
            <rFont val="Tahoma"/>
            <family val="2"/>
          </rPr>
          <t xml:space="preserve">The amount requested from the sponsoring Program Office.
</t>
        </r>
      </text>
    </comment>
    <comment ref="A54" authorId="0" shapeId="0" xr:uid="{00000000-0006-0000-0A00-00001900000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xr:uid="{00000000-0006-0000-0A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xr:uid="{00000000-0006-0000-0A00-00001B000000}">
      <text>
        <r>
          <rPr>
            <sz val="8"/>
            <color indexed="81"/>
            <rFont val="Tahoma"/>
            <family val="2"/>
          </rPr>
          <t xml:space="preserve">Enter the total number of items to be purchased.
</t>
        </r>
      </text>
    </comment>
    <comment ref="F60" authorId="0" shapeId="0" xr:uid="{00000000-0006-0000-0A00-00001C000000}">
      <text>
        <r>
          <rPr>
            <sz val="8"/>
            <color indexed="81"/>
            <rFont val="Tahoma"/>
            <family val="2"/>
          </rPr>
          <t xml:space="preserve">Enter the cost of each equipment item.
</t>
        </r>
      </text>
    </comment>
    <comment ref="J60" authorId="0" shapeId="0" xr:uid="{00000000-0006-0000-0A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xr:uid="{00000000-0006-0000-0A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xr:uid="{00000000-0006-0000-0A00-00001F000000}">
      <text>
        <r>
          <rPr>
            <sz val="9"/>
            <color indexed="81"/>
            <rFont val="Tahoma"/>
            <family val="2"/>
          </rPr>
          <t xml:space="preserve">The amount requested from the sponsoring Program Office.
</t>
        </r>
      </text>
    </comment>
    <comment ref="A66" authorId="0" shapeId="0" xr:uid="{00000000-0006-0000-0A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xr:uid="{00000000-0006-0000-0A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xr:uid="{00000000-0006-0000-0A00-000022000000}">
      <text>
        <r>
          <rPr>
            <sz val="8"/>
            <color indexed="81"/>
            <rFont val="Tahoma"/>
            <family val="2"/>
          </rPr>
          <t xml:space="preserve">Enter the total number of items to be purchased.
</t>
        </r>
      </text>
    </comment>
    <comment ref="F72" authorId="0" shapeId="0" xr:uid="{00000000-0006-0000-0A00-000023000000}">
      <text>
        <r>
          <rPr>
            <sz val="8"/>
            <color indexed="81"/>
            <rFont val="Tahoma"/>
            <family val="2"/>
          </rPr>
          <t xml:space="preserve">Enter the cost of each supply item, for example, $11 for printer ink or $110 for office supplies.
</t>
        </r>
      </text>
    </comment>
    <comment ref="J72" authorId="0" shapeId="0" xr:uid="{00000000-0006-0000-0A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xr:uid="{00000000-0006-0000-0A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xr:uid="{00000000-0006-0000-0A00-000026000000}">
      <text>
        <r>
          <rPr>
            <sz val="9"/>
            <color indexed="81"/>
            <rFont val="Tahoma"/>
            <family val="2"/>
          </rPr>
          <t xml:space="preserve">The amount requested from the sponsoring Program Office.
</t>
        </r>
      </text>
    </comment>
    <comment ref="A81" authorId="0" shapeId="0" xr:uid="{00000000-0006-0000-0A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xr:uid="{00000000-0006-0000-0A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xr:uid="{00000000-0006-0000-0A00-000029000000}">
      <text>
        <r>
          <rPr>
            <sz val="8"/>
            <color indexed="81"/>
            <rFont val="Tahoma"/>
            <family val="2"/>
          </rPr>
          <t>Construction costs are not permitted by this Purpose Area.</t>
        </r>
      </text>
    </comment>
    <comment ref="D87" authorId="0" shapeId="0" xr:uid="{00000000-0006-0000-0A00-00002A000000}">
      <text>
        <r>
          <rPr>
            <sz val="8"/>
            <color indexed="81"/>
            <rFont val="Tahoma"/>
            <family val="2"/>
          </rPr>
          <t xml:space="preserve">Enter the total number of items to be purchased.
</t>
        </r>
      </text>
    </comment>
    <comment ref="F87" authorId="0" shapeId="0" xr:uid="{00000000-0006-0000-0A00-00002B000000}">
      <text>
        <r>
          <rPr>
            <sz val="8"/>
            <color indexed="81"/>
            <rFont val="Tahoma"/>
            <family val="2"/>
          </rPr>
          <t xml:space="preserve">Enter the cost of each construction task.
</t>
        </r>
      </text>
    </comment>
    <comment ref="J87" authorId="0" shapeId="0" xr:uid="{00000000-0006-0000-0A00-00002C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xr:uid="{00000000-0006-0000-0A00-00002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xr:uid="{00000000-0006-0000-0A00-00002E000000}">
      <text>
        <r>
          <rPr>
            <sz val="9"/>
            <color indexed="81"/>
            <rFont val="Tahoma"/>
            <family val="2"/>
          </rPr>
          <t xml:space="preserve">The amount requested from the sponsoring Program Office.
</t>
        </r>
      </text>
    </comment>
    <comment ref="A91" authorId="0" shapeId="0" xr:uid="{00000000-0006-0000-0A00-00002F00000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xr:uid="{00000000-0006-0000-0A00-000030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xr:uid="{00000000-0006-0000-0A00-000031000000}">
      <text>
        <r>
          <rPr>
            <sz val="8"/>
            <color indexed="81"/>
            <rFont val="Tahoma"/>
            <family val="2"/>
          </rPr>
          <t xml:space="preserve">Total cost is the value or cost of the subaward, as applicable.
</t>
        </r>
      </text>
    </comment>
    <comment ref="K97" authorId="2" shapeId="0" xr:uid="{00000000-0006-0000-0A00-000032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xr:uid="{00000000-0006-0000-0A00-000033000000}">
      <text>
        <r>
          <rPr>
            <sz val="9"/>
            <color indexed="81"/>
            <rFont val="Tahoma"/>
            <family val="2"/>
          </rPr>
          <t xml:space="preserve">The amount requested from the sponsoring Program Office.
</t>
        </r>
      </text>
    </comment>
    <comment ref="A103" authorId="1" shapeId="0" xr:uid="{00000000-0006-0000-0A00-000034000000}">
      <text>
        <r>
          <rPr>
            <sz val="9"/>
            <color indexed="81"/>
            <rFont val="Tahoma"/>
            <family val="2"/>
          </rPr>
          <t>Enter any travel expenses related to consultant travel to support the costs entered in this section.</t>
        </r>
      </text>
    </comment>
    <comment ref="G106" authorId="0" shapeId="0" xr:uid="{00000000-0006-0000-0A00-000035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xr:uid="{00000000-0006-0000-0A00-000036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xr:uid="{00000000-0006-0000-0A00-000037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xr:uid="{00000000-0006-0000-0A00-000038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xr:uid="{00000000-0006-0000-0A00-000039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xr:uid="{00000000-0006-0000-0A00-00003A000000}">
      <text>
        <r>
          <rPr>
            <sz val="9"/>
            <color indexed="81"/>
            <rFont val="Tahoma"/>
            <family val="2"/>
          </rPr>
          <t xml:space="preserve">The amount requested from the sponsoring Program Office.
</t>
        </r>
      </text>
    </comment>
    <comment ref="A112" authorId="0" shapeId="0" xr:uid="{00000000-0006-0000-0A00-00003B00000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xr:uid="{00000000-0006-0000-0A00-00003C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xr:uid="{00000000-0006-0000-0A00-00003D000000}">
      <text>
        <r>
          <rPr>
            <sz val="8"/>
            <color indexed="81"/>
            <rFont val="Tahoma"/>
            <family val="2"/>
          </rPr>
          <t xml:space="preserve">Total cost is the value or cost of the procurement contract, as applicable.
</t>
        </r>
      </text>
    </comment>
    <comment ref="K118" authorId="2" shapeId="0" xr:uid="{00000000-0006-0000-0A00-00003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xr:uid="{00000000-0006-0000-0A00-00003F000000}">
      <text>
        <r>
          <rPr>
            <sz val="9"/>
            <color indexed="81"/>
            <rFont val="Tahoma"/>
            <family val="2"/>
          </rPr>
          <t xml:space="preserve">The amount requested from the sponsoring Program Office.
</t>
        </r>
      </text>
    </comment>
    <comment ref="A125" authorId="1" shapeId="0" xr:uid="{00000000-0006-0000-0A00-000040000000}">
      <text>
        <r>
          <rPr>
            <sz val="9"/>
            <color indexed="81"/>
            <rFont val="Tahoma"/>
            <family val="2"/>
          </rPr>
          <t>Enter any travel expenses related to consultant travel to support the costs entered in this section.</t>
        </r>
      </text>
    </comment>
    <comment ref="G128" authorId="0" shapeId="0" xr:uid="{00000000-0006-0000-0A00-000041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xr:uid="{00000000-0006-0000-0A00-000042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xr:uid="{00000000-0006-0000-0A00-000043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xr:uid="{00000000-0006-0000-0A00-000044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xr:uid="{00000000-0006-0000-0A00-00004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xr:uid="{00000000-0006-0000-0A00-000046000000}">
      <text>
        <r>
          <rPr>
            <sz val="9"/>
            <color indexed="81"/>
            <rFont val="Tahoma"/>
            <family val="2"/>
          </rPr>
          <t xml:space="preserve">The amount requested from the sponsoring Program Office.
</t>
        </r>
      </text>
    </comment>
    <comment ref="A134" authorId="0" shapeId="0" xr:uid="{00000000-0006-0000-0A00-00004700000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xr:uid="{00000000-0006-0000-0A00-000048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xr:uid="{00000000-0006-0000-0A00-000049000000}">
      <text>
        <r>
          <rPr>
            <sz val="8"/>
            <color indexed="81"/>
            <rFont val="Tahoma"/>
            <family val="2"/>
          </rPr>
          <t>Enter the quantity</t>
        </r>
        <r>
          <rPr>
            <sz val="9"/>
            <color indexed="81"/>
            <rFont val="Tahoma"/>
            <family val="2"/>
          </rPr>
          <t xml:space="preserve">
</t>
        </r>
      </text>
    </comment>
    <comment ref="E141" authorId="0" shapeId="0" xr:uid="{00000000-0006-0000-0A00-00004A000000}">
      <text>
        <r>
          <rPr>
            <sz val="8"/>
            <color indexed="81"/>
            <rFont val="Tahoma"/>
            <family val="2"/>
          </rPr>
          <t xml:space="preserve">Enter the basis of the cost or rate (i.e. per square foot, hourly, daily, monthly, yearly, etc.).
</t>
        </r>
      </text>
    </comment>
    <comment ref="F141" authorId="0" shapeId="0" xr:uid="{00000000-0006-0000-0A00-00004B000000}">
      <text>
        <r>
          <rPr>
            <sz val="8"/>
            <color indexed="81"/>
            <rFont val="Tahoma"/>
            <family val="2"/>
          </rPr>
          <t xml:space="preserve">Enter the cost or rate for the item.
</t>
        </r>
      </text>
    </comment>
    <comment ref="H141" authorId="0" shapeId="0" xr:uid="{00000000-0006-0000-0A00-00004C000000}">
      <text>
        <r>
          <rPr>
            <sz val="8"/>
            <color indexed="81"/>
            <rFont val="Tahoma"/>
            <family val="2"/>
          </rPr>
          <t xml:space="preserve">Enter the length of time, if applicable.
</t>
        </r>
      </text>
    </comment>
    <comment ref="J141" authorId="0" shapeId="0" xr:uid="{00000000-0006-0000-0A00-00004D000000}">
      <text>
        <r>
          <rPr>
            <sz val="8"/>
            <color indexed="81"/>
            <rFont val="Tahoma"/>
            <family val="2"/>
          </rPr>
          <t>Total cost is the value or cost of the other cost.</t>
        </r>
      </text>
    </comment>
    <comment ref="K141" authorId="2" shapeId="0" xr:uid="{00000000-0006-0000-0A00-00004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xr:uid="{00000000-0006-0000-0A00-00004F000000}">
      <text>
        <r>
          <rPr>
            <sz val="9"/>
            <color indexed="81"/>
            <rFont val="Tahoma"/>
            <family val="2"/>
          </rPr>
          <t xml:space="preserve">The amount requested from the sponsoring Program Office.
</t>
        </r>
      </text>
    </comment>
    <comment ref="A150" authorId="0" shapeId="0" xr:uid="{00000000-0006-0000-0A00-00005000000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xr:uid="{00000000-0006-0000-0A00-000051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xr:uid="{00000000-0006-0000-0A00-000052000000}">
      <text>
        <r>
          <rPr>
            <sz val="8"/>
            <color indexed="81"/>
            <rFont val="Tahoma"/>
            <family val="2"/>
          </rPr>
          <t xml:space="preserve">Cost is the value of the indirect cost.
</t>
        </r>
      </text>
    </comment>
    <comment ref="F156" authorId="0" shapeId="0" xr:uid="{00000000-0006-0000-0A00-000053000000}">
      <text>
        <r>
          <rPr>
            <sz val="8"/>
            <color indexed="81"/>
            <rFont val="Tahoma"/>
            <family val="2"/>
          </rPr>
          <t xml:space="preserve">The approved cost rate for this indirect cost.
</t>
        </r>
      </text>
    </comment>
    <comment ref="J156" authorId="0" shapeId="0" xr:uid="{00000000-0006-0000-0A00-000054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xr:uid="{00000000-0006-0000-0A00-00005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xr:uid="{00000000-0006-0000-0A00-000056000000}">
      <text>
        <r>
          <rPr>
            <sz val="9"/>
            <color indexed="81"/>
            <rFont val="Tahoma"/>
            <family val="2"/>
          </rPr>
          <t xml:space="preserve">The amount requested from the sponsoring Program Office.
</t>
        </r>
      </text>
    </comment>
    <comment ref="A162" authorId="0" shapeId="0" xr:uid="{00000000-0006-0000-0A00-000057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<sst xmlns="http://schemas.openxmlformats.org/spreadsheetml/2006/main" count="1328" uniqueCount="307">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</sst>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483">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lignment horizontal="left" vertical="center" wrapText="1"/>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5" xfId="0" applyNumberFormat="1" applyFont="1" applyBorder="1" applyAlignment="1" applyProtection="1">
      <alignment horizontal="center" vertical="center"/>
      <protection hidden="1"/>
    </xf>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Alignment="1" applyProtection="1">
      <alignment horizontal="center" vertical="top"/>
      <protection hidden="1"/>
    </xf>
    <xf numFmtId="0" fontId="13" fillId="5" borderId="0" xfId="0" applyFont="1" applyFill="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Alignment="1" applyProtection="1">
      <alignment vertical="top" wrapText="1"/>
      <protection hidden="1"/>
    </xf>
    <xf numFmtId="0" fontId="13" fillId="5" borderId="0" xfId="0" applyFont="1" applyFill="1" applyAlignment="1" applyProtection="1">
      <alignment vertical="top"/>
      <protection hidden="1"/>
    </xf>
    <xf numFmtId="0" fontId="0" fillId="5" borderId="0" xfId="0" applyFill="1" applyAlignment="1" applyProtection="1">
      <alignment horizontal="left" vertical="top" wrapText="1"/>
      <protection hidden="1"/>
    </xf>
    <xf numFmtId="0" fontId="13" fillId="5" borderId="0" xfId="0" applyFont="1" applyFill="1" applyAlignment="1" applyProtection="1">
      <alignment horizontal="center" vertical="top" wrapText="1"/>
      <protection hidden="1"/>
    </xf>
    <xf numFmtId="0" fontId="13" fillId="5"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3" fontId="0" fillId="5" borderId="0" xfId="0" applyNumberFormat="1" applyFill="1" applyAlignment="1" applyProtection="1">
      <alignment horizontal="center" vertical="center"/>
      <protection hidden="1"/>
    </xf>
    <xf numFmtId="0" fontId="0" fillId="5" borderId="0" xfId="0" applyFill="1" applyAlignment="1" applyProtection="1">
      <alignment vertical="top" wrapText="1"/>
      <protection hidden="1"/>
    </xf>
    <xf numFmtId="3" fontId="0" fillId="5" borderId="0" xfId="0" applyNumberFormat="1" applyFill="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Protection="1">
      <protection hidden="1"/>
    </xf>
    <xf numFmtId="0" fontId="0" fillId="8" borderId="12" xfId="0" applyFill="1" applyBorder="1" applyProtection="1">
      <protection hidden="1"/>
    </xf>
    <xf numFmtId="3" fontId="0" fillId="8" borderId="0" xfId="0" applyNumberFormat="1" applyFill="1" applyAlignment="1" applyProtection="1">
      <alignment horizontal="center" vertical="center"/>
      <protection locked="0"/>
    </xf>
    <xf numFmtId="0" fontId="0" fillId="8" borderId="0" xfId="0" applyFill="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Protection="1">
      <protection hidden="1"/>
    </xf>
    <xf numFmtId="3" fontId="0" fillId="8" borderId="0" xfId="0" applyNumberFormat="1" applyFill="1" applyAlignment="1" applyProtection="1">
      <alignment horizontal="center" vertical="center"/>
      <protection hidden="1"/>
    </xf>
    <xf numFmtId="0" fontId="0" fillId="8" borderId="0" xfId="0" applyFill="1" applyAlignment="1" applyProtection="1">
      <alignment horizontal="left" vertical="top" wrapText="1"/>
      <protection locked="0"/>
    </xf>
    <xf numFmtId="0" fontId="12" fillId="0" borderId="1" xfId="0" applyFont="1" applyBorder="1" applyAlignment="1" applyProtection="1">
      <alignment vertical="center" wrapText="1"/>
      <protection locked="0"/>
    </xf>
    <xf numFmtId="165" fontId="12" fillId="0" borderId="1" xfId="0" applyNumberFormat="1" applyFont="1" applyBorder="1" applyAlignment="1">
      <alignment horizontal="center" vertical="center"/>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lignment vertical="center"/>
    </xf>
    <xf numFmtId="3" fontId="12" fillId="0" borderId="1" xfId="0" applyNumberFormat="1" applyFont="1" applyBorder="1" applyAlignment="1" applyProtection="1">
      <alignment vertical="center"/>
      <protection hidden="1"/>
    </xf>
    <xf numFmtId="0" fontId="0" fillId="5" borderId="18" xfId="0" applyFill="1" applyBorder="1" applyProtection="1">
      <protection hidden="1"/>
    </xf>
    <xf numFmtId="0" fontId="0" fillId="5" borderId="3" xfId="0" applyFill="1" applyBorder="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xf numFmtId="0" fontId="11" fillId="6" borderId="27" xfId="0" applyFont="1" applyFill="1" applyBorder="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Protection="1">
      <protection hidden="1"/>
    </xf>
    <xf numFmtId="0" fontId="16" fillId="2" borderId="4" xfId="0" applyFont="1" applyFill="1" applyBorder="1" applyProtection="1">
      <protection hidden="1"/>
    </xf>
    <xf numFmtId="0" fontId="16" fillId="2" borderId="3" xfId="0" applyFont="1" applyFill="1" applyBorder="1" applyProtection="1">
      <protection hidden="1"/>
    </xf>
    <xf numFmtId="0" fontId="21" fillId="3" borderId="2" xfId="0" applyFont="1" applyFill="1" applyBorder="1" applyAlignment="1">
      <alignment vertical="top" wrapText="1"/>
    </xf>
    <xf numFmtId="0" fontId="14" fillId="3" borderId="1" xfId="0" applyFont="1" applyFill="1" applyBorder="1" applyAlignment="1">
      <alignment horizontal="left" vertical="top"/>
    </xf>
    <xf numFmtId="0" fontId="14" fillId="4" borderId="1" xfId="0" applyFont="1" applyFill="1" applyBorder="1" applyAlignment="1">
      <alignment horizontal="left" vertical="top"/>
    </xf>
    <xf numFmtId="0" fontId="14" fillId="3" borderId="1" xfId="0" applyFont="1" applyFill="1" applyBorder="1" applyAlignment="1">
      <alignment horizontal="left" vertical="top" wrapText="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Protection="1">
      <protection hidden="1"/>
    </xf>
    <xf numFmtId="0" fontId="24" fillId="0" borderId="16"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12" fillId="0" borderId="1" xfId="0" applyFont="1" applyBorder="1" applyAlignment="1">
      <alignment vertical="center" wrapText="1"/>
    </xf>
    <xf numFmtId="165" fontId="17" fillId="0" borderId="1" xfId="0" applyNumberFormat="1" applyFont="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2" fillId="0" borderId="17"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1" fillId="2" borderId="16" xfId="0" applyFont="1" applyFill="1" applyBorder="1" applyAlignment="1">
      <alignment horizontal="left"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1" fillId="6" borderId="1" xfId="0" applyFont="1" applyFill="1" applyBorder="1" applyAlignment="1">
      <alignment horizontal="left" vertical="top"/>
    </xf>
    <xf numFmtId="0" fontId="11" fillId="6" borderId="13" xfId="0" applyFont="1" applyFill="1" applyBorder="1" applyAlignment="1">
      <alignment horizontal="left" vertical="top"/>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lignment horizontal="left" vertical="top"/>
    </xf>
    <xf numFmtId="0" fontId="12" fillId="3" borderId="1" xfId="0" applyFont="1" applyFill="1" applyBorder="1" applyAlignment="1">
      <alignment horizontal="left" vertical="top" wrapText="1"/>
    </xf>
    <xf numFmtId="0" fontId="21" fillId="3" borderId="18"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3" borderId="14" xfId="0" applyFont="1" applyFill="1" applyBorder="1" applyAlignment="1">
      <alignment horizontal="center" vertical="top" wrapText="1"/>
    </xf>
    <xf numFmtId="0" fontId="21" fillId="3" borderId="2" xfId="0" applyFont="1" applyFill="1" applyBorder="1" applyAlignment="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29" fillId="4" borderId="18" xfId="0" applyFont="1" applyFill="1" applyBorder="1" applyAlignment="1">
      <alignment horizontal="left" vertical="top"/>
    </xf>
    <xf numFmtId="0" fontId="29" fillId="4" borderId="3" xfId="0" applyFont="1" applyFill="1" applyBorder="1" applyAlignment="1">
      <alignment horizontal="left" vertical="top"/>
    </xf>
    <xf numFmtId="0" fontId="29" fillId="4" borderId="5" xfId="0" applyFont="1" applyFill="1" applyBorder="1" applyAlignment="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lignment horizontal="left" vertical="top"/>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 fillId="3"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28" fillId="4" borderId="1" xfId="0" applyFont="1" applyFill="1" applyBorder="1" applyAlignment="1">
      <alignment horizontal="left" vertical="top" wrapText="1"/>
    </xf>
    <xf numFmtId="0" fontId="13" fillId="8" borderId="12" xfId="0" applyFont="1" applyFill="1" applyBorder="1" applyProtection="1">
      <protection hidden="1"/>
    </xf>
    <xf numFmtId="0" fontId="13" fillId="8" borderId="0" xfId="0" applyFont="1" applyFill="1" applyProtection="1">
      <protection hidden="1"/>
    </xf>
    <xf numFmtId="3" fontId="0" fillId="0" borderId="16" xfId="0" applyNumberFormat="1" applyBorder="1" applyAlignment="1" applyProtection="1">
      <alignment horizontal="center"/>
      <protection locked="0"/>
    </xf>
    <xf numFmtId="3" fontId="0" fillId="0" borderId="17" xfId="0" applyNumberFormat="1" applyBorder="1" applyAlignment="1" applyProtection="1">
      <alignment horizontal="center"/>
      <protection locked="0"/>
    </xf>
    <xf numFmtId="0" fontId="13" fillId="8" borderId="0" xfId="0" applyFont="1" applyFill="1" applyAlignment="1" applyProtection="1">
      <alignment wrapText="1"/>
      <protection hidden="1"/>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8" borderId="0" xfId="0" applyFill="1" applyAlignment="1" applyProtection="1">
      <alignment wrapText="1"/>
      <protection hidden="1"/>
    </xf>
    <xf numFmtId="0" fontId="13" fillId="8" borderId="8" xfId="0" applyFont="1" applyFill="1" applyBorder="1" applyProtection="1">
      <protection hidden="1"/>
    </xf>
    <xf numFmtId="0" fontId="0" fillId="5" borderId="0" xfId="0" applyFill="1" applyAlignment="1" applyProtection="1">
      <alignment horizontal="left" vertical="top" wrapText="1"/>
      <protection hidden="1"/>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5" borderId="0" xfId="0" applyFill="1" applyAlignment="1" applyProtection="1">
      <alignment vertical="top" wrapText="1"/>
      <protection hidden="1"/>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0" xfId="0" applyFont="1" applyFill="1" applyAlignment="1" applyProtection="1">
      <alignment horizontal="left" vertical="top" wrapText="1"/>
      <protection hidden="1"/>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0" fontId="14" fillId="5" borderId="0" xfId="0" applyFont="1" applyFill="1" applyAlignment="1" applyProtection="1">
      <alignment horizontal="left" vertical="top" wrapText="1"/>
      <protection hidden="1"/>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12" fillId="5" borderId="0" xfId="0" applyFont="1" applyFill="1" applyAlignment="1" applyProtection="1">
      <alignment horizontal="left" vertical="top" wrapText="1" indent="3"/>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3" fontId="12" fillId="0" borderId="16"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9" fillId="3" borderId="12"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1" fillId="3" borderId="5"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0" fillId="0" borderId="1" xfId="0" applyBorder="1"/>
    <xf numFmtId="0" fontId="20" fillId="5" borderId="1" xfId="0" applyFont="1" applyFill="1" applyBorder="1" applyAlignment="1" applyProtection="1">
      <alignment horizontal="center" vertical="center" wrapText="1"/>
      <protection hidden="1"/>
    </xf>
    <xf numFmtId="0" fontId="12" fillId="0" borderId="1" xfId="0" applyFont="1" applyBorder="1" applyAlignment="1">
      <alignment horizontal="center" vertical="center"/>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11" fillId="3" borderId="18"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9" fillId="3" borderId="6" xfId="0" applyFont="1" applyFill="1" applyBorder="1" applyAlignment="1" applyProtection="1">
      <alignment horizontal="center" vertical="center" wrapText="1"/>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1" fillId="3" borderId="0" xfId="0" applyFont="1" applyFill="1" applyAlignment="1" applyProtection="1">
      <alignment horizontal="center"/>
      <protection hidden="1"/>
    </xf>
    <xf numFmtId="0" fontId="11" fillId="3" borderId="8" xfId="0" applyFont="1"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0" fontId="16" fillId="5" borderId="1"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1" fillId="3" borderId="18" xfId="0" applyFont="1"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locked="0"/>
    </xf>
    <xf numFmtId="0" fontId="12" fillId="0" borderId="16" xfId="0" applyFont="1" applyBorder="1" applyAlignment="1" applyProtection="1">
      <alignment horizontal="center" vertical="center"/>
      <protection locked="0" hidden="1"/>
    </xf>
    <xf numFmtId="0" fontId="12" fillId="0" borderId="4" xfId="0" applyFont="1" applyBorder="1" applyAlignment="1" applyProtection="1">
      <alignment horizontal="center" vertical="center"/>
      <protection locked="0" hidden="1"/>
    </xf>
    <xf numFmtId="0" fontId="12" fillId="0" borderId="17" xfId="0" applyFont="1" applyBorder="1" applyAlignment="1" applyProtection="1">
      <alignment horizontal="center" vertical="center"/>
      <protection locked="0" hidden="1"/>
    </xf>
    <xf numFmtId="0" fontId="12" fillId="0" borderId="1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left" vertical="center"/>
    </xf>
    <xf numFmtId="0" fontId="12" fillId="0" borderId="4" xfId="0" applyFont="1" applyBorder="1" applyAlignment="1">
      <alignment horizontal="left" vertical="center"/>
    </xf>
    <xf numFmtId="0" fontId="12" fillId="0" borderId="17" xfId="0" applyFont="1" applyBorder="1" applyAlignment="1">
      <alignment horizontal="left" vertical="center"/>
    </xf>
    <xf numFmtId="0" fontId="11" fillId="3" borderId="0" xfId="0" applyFont="1" applyFill="1" applyAlignment="1" applyProtection="1">
      <alignment horizontal="center" vertical="top"/>
      <protection hidden="1"/>
    </xf>
    <xf numFmtId="0" fontId="16" fillId="2" borderId="18" xfId="0" applyFont="1" applyFill="1" applyBorder="1" applyProtection="1">
      <protection hidden="1"/>
    </xf>
    <xf numFmtId="0" fontId="16" fillId="2" borderId="3" xfId="0" applyFont="1" applyFill="1" applyBorder="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0" fontId="0" fillId="5" borderId="1" xfId="0" applyFill="1" applyBorder="1" applyAlignment="1" applyProtection="1">
      <alignment horizontal="center"/>
      <protection hidden="1"/>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3" fontId="12" fillId="0" borderId="16" xfId="0" applyNumberFormat="1" applyFont="1" applyBorder="1" applyAlignment="1">
      <alignment horizontal="center" vertical="center"/>
    </xf>
    <xf numFmtId="3" fontId="12" fillId="0" borderId="17" xfId="0" applyNumberFormat="1" applyFont="1" applyBorder="1" applyAlignment="1">
      <alignment horizontal="center" vertical="center"/>
    </xf>
    <xf numFmtId="164" fontId="12" fillId="0" borderId="17"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164" fontId="12" fillId="0" borderId="16" xfId="0" applyNumberFormat="1" applyFont="1" applyBorder="1" applyAlignment="1">
      <alignment horizontal="center" vertical="center"/>
    </xf>
    <xf numFmtId="164" fontId="12" fillId="0" borderId="4" xfId="0" applyNumberFormat="1" applyFont="1" applyBorder="1" applyAlignment="1">
      <alignment horizontal="center" vertical="center"/>
    </xf>
    <xf numFmtId="164" fontId="12" fillId="0" borderId="17" xfId="0" applyNumberFormat="1" applyFont="1" applyBorder="1" applyAlignment="1">
      <alignment horizontal="center" vertical="center"/>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2" fillId="0" borderId="4"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4" xfId="0" applyFont="1" applyBorder="1" applyAlignment="1">
      <alignment horizontal="left" vertical="center" wrapText="1"/>
    </xf>
    <xf numFmtId="0" fontId="12" fillId="0" borderId="17" xfId="0" applyFont="1" applyBorder="1" applyAlignment="1">
      <alignment horizontal="left" vertical="center" wrapText="1"/>
    </xf>
    <xf numFmtId="0" fontId="16" fillId="2" borderId="16" xfId="0" applyFont="1" applyFill="1" applyBorder="1" applyProtection="1">
      <protection hidden="1"/>
    </xf>
    <xf numFmtId="0" fontId="16" fillId="2" borderId="4" xfId="0" applyFont="1" applyFill="1" applyBorder="1" applyProtection="1">
      <protection hidden="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17" xfId="0" applyFont="1" applyBorder="1" applyAlignment="1" applyProtection="1">
      <alignment horizontal="center" vertical="center"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38" fillId="0" borderId="1" xfId="0" applyFont="1" applyBorder="1" applyAlignment="1" applyProtection="1">
      <alignment horizontal="center" vertical="top" wrapText="1"/>
      <protection hidden="1"/>
    </xf>
    <xf numFmtId="0" fontId="39" fillId="0" borderId="1" xfId="0" applyFont="1" applyBorder="1" applyAlignment="1" applyProtection="1">
      <alignment horizontal="center" vertical="top"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0" fillId="0" borderId="1" xfId="0" applyBorder="1" applyProtection="1">
      <protection hidden="1"/>
    </xf>
    <xf numFmtId="3" fontId="12" fillId="0" borderId="4" xfId="0" applyNumberFormat="1" applyFont="1" applyBorder="1" applyAlignment="1" applyProtection="1">
      <alignment horizontal="center" vertical="center"/>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558800</xdr:colOff>
          <xdr:row>9</xdr:row>
          <xdr:rowOff>533400</xdr:rowOff>
        </xdr:from>
        <xdr:to>
          <xdr:col>10</xdr:col>
          <xdr:colOff>38100</xdr:colOff>
          <xdr:row>9</xdr:row>
          <xdr:rowOff>768350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412750</xdr:colOff>
          <xdr:row>23</xdr:row>
          <xdr:rowOff>139700</xdr:rowOff>
        </xdr:from>
        <xdr:to>
          <xdr:col>4</xdr:col>
          <xdr:colOff>304800</xdr:colOff>
          <xdr:row>24</xdr:row>
          <xdr:rowOff>158750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139700</xdr:rowOff>
        </xdr:from>
        <xdr:to>
          <xdr:col>4</xdr:col>
          <xdr:colOff>101600</xdr:colOff>
          <xdr:row>25</xdr:row>
          <xdr:rowOff>158750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xdr:row>
          <xdr:rowOff>139700</xdr:rowOff>
        </xdr:from>
        <xdr:to>
          <xdr:col>4</xdr:col>
          <xdr:colOff>101600</xdr:colOff>
          <xdr:row>26</xdr:row>
          <xdr:rowOff>158750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26</xdr:row>
          <xdr:rowOff>139700</xdr:rowOff>
        </xdr:from>
        <xdr:to>
          <xdr:col>4</xdr:col>
          <xdr:colOff>101600</xdr:colOff>
          <xdr:row>27</xdr:row>
          <xdr:rowOff>158750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27</xdr:row>
          <xdr:rowOff>139700</xdr:rowOff>
        </xdr:from>
        <xdr:to>
          <xdr:col>4</xdr:col>
          <xdr:colOff>101600</xdr:colOff>
          <xdr:row>28</xdr:row>
          <xdr:rowOff>158750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139700</xdr:rowOff>
        </xdr:from>
        <xdr:to>
          <xdr:col>4</xdr:col>
          <xdr:colOff>101600</xdr:colOff>
          <xdr:row>29</xdr:row>
          <xdr:rowOff>158750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139700</xdr:rowOff>
        </xdr:from>
        <xdr:to>
          <xdr:col>4</xdr:col>
          <xdr:colOff>463550</xdr:colOff>
          <xdr:row>30</xdr:row>
          <xdr:rowOff>177800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30</xdr:row>
          <xdr:rowOff>139700</xdr:rowOff>
        </xdr:from>
        <xdr:to>
          <xdr:col>4</xdr:col>
          <xdr:colOff>101600</xdr:colOff>
          <xdr:row>31</xdr:row>
          <xdr:rowOff>158750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23</xdr:row>
          <xdr:rowOff>139700</xdr:rowOff>
        </xdr:from>
        <xdr:to>
          <xdr:col>7</xdr:col>
          <xdr:colOff>31750</xdr:colOff>
          <xdr:row>24</xdr:row>
          <xdr:rowOff>158750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24</xdr:row>
          <xdr:rowOff>139700</xdr:rowOff>
        </xdr:from>
        <xdr:to>
          <xdr:col>7</xdr:col>
          <xdr:colOff>31750</xdr:colOff>
          <xdr:row>25</xdr:row>
          <xdr:rowOff>158750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25</xdr:row>
          <xdr:rowOff>139700</xdr:rowOff>
        </xdr:from>
        <xdr:to>
          <xdr:col>8</xdr:col>
          <xdr:colOff>406400</xdr:colOff>
          <xdr:row>26</xdr:row>
          <xdr:rowOff>158750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26</xdr:row>
          <xdr:rowOff>139700</xdr:rowOff>
        </xdr:from>
        <xdr:to>
          <xdr:col>7</xdr:col>
          <xdr:colOff>31750</xdr:colOff>
          <xdr:row>27</xdr:row>
          <xdr:rowOff>158750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27</xdr:row>
          <xdr:rowOff>139700</xdr:rowOff>
        </xdr:from>
        <xdr:to>
          <xdr:col>7</xdr:col>
          <xdr:colOff>31750</xdr:colOff>
          <xdr:row>28</xdr:row>
          <xdr:rowOff>158750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1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28</xdr:row>
          <xdr:rowOff>139700</xdr:rowOff>
        </xdr:from>
        <xdr:to>
          <xdr:col>7</xdr:col>
          <xdr:colOff>31750</xdr:colOff>
          <xdr:row>29</xdr:row>
          <xdr:rowOff>158750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1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29</xdr:row>
          <xdr:rowOff>139700</xdr:rowOff>
        </xdr:from>
        <xdr:to>
          <xdr:col>7</xdr:col>
          <xdr:colOff>450850</xdr:colOff>
          <xdr:row>30</xdr:row>
          <xdr:rowOff>158750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1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30</xdr:row>
          <xdr:rowOff>139700</xdr:rowOff>
        </xdr:from>
        <xdr:to>
          <xdr:col>7</xdr:col>
          <xdr:colOff>31750</xdr:colOff>
          <xdr:row>31</xdr:row>
          <xdr:rowOff>158750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1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85</xdr:row>
          <xdr:rowOff>0</xdr:rowOff>
        </xdr:from>
        <xdr:to>
          <xdr:col>3</xdr:col>
          <xdr:colOff>762000</xdr:colOff>
          <xdr:row>86</xdr:row>
          <xdr:rowOff>31750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1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86</xdr:row>
          <xdr:rowOff>25400</xdr:rowOff>
        </xdr:from>
        <xdr:to>
          <xdr:col>4</xdr:col>
          <xdr:colOff>406400</xdr:colOff>
          <xdr:row>87</xdr:row>
          <xdr:rowOff>44450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1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87</xdr:row>
          <xdr:rowOff>82550</xdr:rowOff>
        </xdr:from>
        <xdr:to>
          <xdr:col>4</xdr:col>
          <xdr:colOff>406400</xdr:colOff>
          <xdr:row>88</xdr:row>
          <xdr:rowOff>114300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1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88</xdr:row>
          <xdr:rowOff>152400</xdr:rowOff>
        </xdr:from>
        <xdr:to>
          <xdr:col>4</xdr:col>
          <xdr:colOff>406400</xdr:colOff>
          <xdr:row>89</xdr:row>
          <xdr:rowOff>184150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1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90</xdr:row>
          <xdr:rowOff>31750</xdr:rowOff>
        </xdr:from>
        <xdr:to>
          <xdr:col>4</xdr:col>
          <xdr:colOff>406400</xdr:colOff>
          <xdr:row>91</xdr:row>
          <xdr:rowOff>63500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1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32</xdr:row>
          <xdr:rowOff>177800</xdr:rowOff>
        </xdr:from>
        <xdr:to>
          <xdr:col>8</xdr:col>
          <xdr:colOff>387350</xdr:colOff>
          <xdr:row>34</xdr:row>
          <xdr:rowOff>6350</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1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37</xdr:row>
          <xdr:rowOff>177800</xdr:rowOff>
        </xdr:from>
        <xdr:to>
          <xdr:col>5</xdr:col>
          <xdr:colOff>342900</xdr:colOff>
          <xdr:row>39</xdr:row>
          <xdr:rowOff>6350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1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38</xdr:row>
          <xdr:rowOff>177800</xdr:rowOff>
        </xdr:from>
        <xdr:to>
          <xdr:col>5</xdr:col>
          <xdr:colOff>342900</xdr:colOff>
          <xdr:row>40</xdr:row>
          <xdr:rowOff>6350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1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39</xdr:row>
          <xdr:rowOff>177800</xdr:rowOff>
        </xdr:from>
        <xdr:to>
          <xdr:col>5</xdr:col>
          <xdr:colOff>342900</xdr:colOff>
          <xdr:row>41</xdr:row>
          <xdr:rowOff>6350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1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40</xdr:row>
          <xdr:rowOff>177800</xdr:rowOff>
        </xdr:from>
        <xdr:to>
          <xdr:col>5</xdr:col>
          <xdr:colOff>342900</xdr:colOff>
          <xdr:row>42</xdr:row>
          <xdr:rowOff>6350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1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41</xdr:row>
          <xdr:rowOff>177800</xdr:rowOff>
        </xdr:from>
        <xdr:to>
          <xdr:col>5</xdr:col>
          <xdr:colOff>342900</xdr:colOff>
          <xdr:row>43</xdr:row>
          <xdr:rowOff>6350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1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25400</xdr:rowOff>
        </xdr:from>
        <xdr:to>
          <xdr:col>7</xdr:col>
          <xdr:colOff>107950</xdr:colOff>
          <xdr:row>132</xdr:row>
          <xdr:rowOff>44450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1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222250</xdr:colOff>
          <xdr:row>133</xdr:row>
          <xdr:rowOff>69850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1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374650</xdr:colOff>
          <xdr:row>134</xdr:row>
          <xdr:rowOff>107950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1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374650</xdr:colOff>
          <xdr:row>135</xdr:row>
          <xdr:rowOff>146050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1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138</xdr:row>
          <xdr:rowOff>177800</xdr:rowOff>
        </xdr:from>
        <xdr:to>
          <xdr:col>7</xdr:col>
          <xdr:colOff>596900</xdr:colOff>
          <xdr:row>140</xdr:row>
          <xdr:rowOff>6350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1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138</xdr:row>
          <xdr:rowOff>177800</xdr:rowOff>
        </xdr:from>
        <xdr:to>
          <xdr:col>8</xdr:col>
          <xdr:colOff>425450</xdr:colOff>
          <xdr:row>140</xdr:row>
          <xdr:rowOff>6350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1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139</xdr:row>
          <xdr:rowOff>184150</xdr:rowOff>
        </xdr:from>
        <xdr:to>
          <xdr:col>7</xdr:col>
          <xdr:colOff>596900</xdr:colOff>
          <xdr:row>141</xdr:row>
          <xdr:rowOff>25400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1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139</xdr:row>
          <xdr:rowOff>184150</xdr:rowOff>
        </xdr:from>
        <xdr:to>
          <xdr:col>8</xdr:col>
          <xdr:colOff>425450</xdr:colOff>
          <xdr:row>141</xdr:row>
          <xdr:rowOff>25400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1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140</xdr:row>
          <xdr:rowOff>177800</xdr:rowOff>
        </xdr:from>
        <xdr:to>
          <xdr:col>7</xdr:col>
          <xdr:colOff>596900</xdr:colOff>
          <xdr:row>142</xdr:row>
          <xdr:rowOff>6350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1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140</xdr:row>
          <xdr:rowOff>177800</xdr:rowOff>
        </xdr:from>
        <xdr:to>
          <xdr:col>8</xdr:col>
          <xdr:colOff>425450</xdr:colOff>
          <xdr:row>142</xdr:row>
          <xdr:rowOff>6350</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1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141</xdr:row>
          <xdr:rowOff>177800</xdr:rowOff>
        </xdr:from>
        <xdr:to>
          <xdr:col>7</xdr:col>
          <xdr:colOff>596900</xdr:colOff>
          <xdr:row>143</xdr:row>
          <xdr:rowOff>6350</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1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141</xdr:row>
          <xdr:rowOff>177800</xdr:rowOff>
        </xdr:from>
        <xdr:to>
          <xdr:col>8</xdr:col>
          <xdr:colOff>425450</xdr:colOff>
          <xdr:row>143</xdr:row>
          <xdr:rowOff>6350</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1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142</xdr:row>
          <xdr:rowOff>177800</xdr:rowOff>
        </xdr:from>
        <xdr:to>
          <xdr:col>7</xdr:col>
          <xdr:colOff>596900</xdr:colOff>
          <xdr:row>144</xdr:row>
          <xdr:rowOff>6350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1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142</xdr:row>
          <xdr:rowOff>177800</xdr:rowOff>
        </xdr:from>
        <xdr:to>
          <xdr:col>8</xdr:col>
          <xdr:colOff>425450</xdr:colOff>
          <xdr:row>144</xdr:row>
          <xdr:rowOff>6350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1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143</xdr:row>
          <xdr:rowOff>177800</xdr:rowOff>
        </xdr:from>
        <xdr:to>
          <xdr:col>7</xdr:col>
          <xdr:colOff>596900</xdr:colOff>
          <xdr:row>145</xdr:row>
          <xdr:rowOff>6350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1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143</xdr:row>
          <xdr:rowOff>177800</xdr:rowOff>
        </xdr:from>
        <xdr:to>
          <xdr:col>8</xdr:col>
          <xdr:colOff>425450</xdr:colOff>
          <xdr:row>145</xdr:row>
          <xdr:rowOff>6350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1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0</xdr:rowOff>
        </xdr:from>
        <xdr:to>
          <xdr:col>3</xdr:col>
          <xdr:colOff>114300</xdr:colOff>
          <xdr:row>154</xdr:row>
          <xdr:rowOff>25400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1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153</xdr:row>
          <xdr:rowOff>177800</xdr:rowOff>
        </xdr:from>
        <xdr:to>
          <xdr:col>3</xdr:col>
          <xdr:colOff>527050</xdr:colOff>
          <xdr:row>155</xdr:row>
          <xdr:rowOff>6350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1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154</xdr:row>
          <xdr:rowOff>184150</xdr:rowOff>
        </xdr:from>
        <xdr:to>
          <xdr:col>5</xdr:col>
          <xdr:colOff>184150</xdr:colOff>
          <xdr:row>156</xdr:row>
          <xdr:rowOff>25400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1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155</xdr:row>
          <xdr:rowOff>184150</xdr:rowOff>
        </xdr:from>
        <xdr:to>
          <xdr:col>5</xdr:col>
          <xdr:colOff>184150</xdr:colOff>
          <xdr:row>157</xdr:row>
          <xdr:rowOff>25400</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1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156</xdr:row>
          <xdr:rowOff>184150</xdr:rowOff>
        </xdr:from>
        <xdr:to>
          <xdr:col>5</xdr:col>
          <xdr:colOff>184150</xdr:colOff>
          <xdr:row>158</xdr:row>
          <xdr:rowOff>25400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1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157</xdr:row>
          <xdr:rowOff>177800</xdr:rowOff>
        </xdr:from>
        <xdr:to>
          <xdr:col>5</xdr:col>
          <xdr:colOff>184150</xdr:colOff>
          <xdr:row>159</xdr:row>
          <xdr:rowOff>6350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1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158</xdr:row>
          <xdr:rowOff>177800</xdr:rowOff>
        </xdr:from>
        <xdr:to>
          <xdr:col>5</xdr:col>
          <xdr:colOff>184150</xdr:colOff>
          <xdr:row>160</xdr:row>
          <xdr:rowOff>6350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1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0</xdr:rowOff>
        </xdr:from>
        <xdr:to>
          <xdr:col>5</xdr:col>
          <xdr:colOff>184150</xdr:colOff>
          <xdr:row>161</xdr:row>
          <xdr:rowOff>31750</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1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160</xdr:row>
          <xdr:rowOff>184150</xdr:rowOff>
        </xdr:from>
        <xdr:to>
          <xdr:col>5</xdr:col>
          <xdr:colOff>184150</xdr:colOff>
          <xdr:row>162</xdr:row>
          <xdr:rowOff>25400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1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161</xdr:row>
          <xdr:rowOff>177800</xdr:rowOff>
        </xdr:from>
        <xdr:to>
          <xdr:col>5</xdr:col>
          <xdr:colOff>184150</xdr:colOff>
          <xdr:row>163</xdr:row>
          <xdr:rowOff>6350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1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162</xdr:row>
          <xdr:rowOff>184150</xdr:rowOff>
        </xdr:from>
        <xdr:to>
          <xdr:col>5</xdr:col>
          <xdr:colOff>184150</xdr:colOff>
          <xdr:row>164</xdr:row>
          <xdr:rowOff>25400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1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32</xdr:row>
          <xdr:rowOff>114300</xdr:rowOff>
        </xdr:from>
        <xdr:to>
          <xdr:col>8</xdr:col>
          <xdr:colOff>406400</xdr:colOff>
          <xdr:row>34</xdr:row>
          <xdr:rowOff>76200</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1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444500</xdr:colOff>
          <xdr:row>54</xdr:row>
          <xdr:rowOff>0</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1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0</xdr:rowOff>
        </xdr:from>
        <xdr:to>
          <xdr:col>5</xdr:col>
          <xdr:colOff>76200</xdr:colOff>
          <xdr:row>36</xdr:row>
          <xdr:rowOff>31750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1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139700</xdr:colOff>
          <xdr:row>36</xdr:row>
          <xdr:rowOff>31750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1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184150</xdr:rowOff>
        </xdr:from>
        <xdr:to>
          <xdr:col>7</xdr:col>
          <xdr:colOff>603250</xdr:colOff>
          <xdr:row>34</xdr:row>
          <xdr:rowOff>6350</xdr:rowOff>
        </xdr:to>
        <xdr:sp macro="" textlink="">
          <xdr:nvSpPr>
            <xdr:cNvPr id="34878" name="Option Button 62" hidden="1">
              <a:extLst>
                <a:ext uri="{63B3BB69-23CF-44E3-9099-C40C66FF867C}">
                  <a14:compatExt spid="_x0000_s34878"/>
                </a:ext>
                <a:ext uri="{FF2B5EF4-FFF2-40B4-BE49-F238E27FC236}">
                  <a16:creationId xmlns:a16="http://schemas.microsoft.com/office/drawing/2014/main" id="{00000000-0008-0000-01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603250</xdr:rowOff>
        </xdr:from>
        <xdr:to>
          <xdr:col>8</xdr:col>
          <xdr:colOff>273050</xdr:colOff>
          <xdr:row>53</xdr:row>
          <xdr:rowOff>946150</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1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450850</xdr:colOff>
          <xdr:row>53</xdr:row>
          <xdr:rowOff>654050</xdr:rowOff>
        </xdr:from>
        <xdr:to>
          <xdr:col>8</xdr:col>
          <xdr:colOff>184150</xdr:colOff>
          <xdr:row>53</xdr:row>
          <xdr:rowOff>869950</xdr:rowOff>
        </xdr:to>
        <xdr:sp macro="" textlink="">
          <xdr:nvSpPr>
            <xdr:cNvPr id="34881" name="Option Button 65" hidden="1">
              <a:extLst>
                <a:ext uri="{63B3BB69-23CF-44E3-9099-C40C66FF867C}">
                  <a14:compatExt spid="_x0000_s34881"/>
                </a:ext>
                <a:ext uri="{FF2B5EF4-FFF2-40B4-BE49-F238E27FC236}">
                  <a16:creationId xmlns:a16="http://schemas.microsoft.com/office/drawing/2014/main" id="{00000000-0008-0000-01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53</xdr:row>
          <xdr:rowOff>641350</xdr:rowOff>
        </xdr:from>
        <xdr:to>
          <xdr:col>7</xdr:col>
          <xdr:colOff>298450</xdr:colOff>
          <xdr:row>53</xdr:row>
          <xdr:rowOff>869950</xdr:rowOff>
        </xdr:to>
        <xdr:sp macro="" textlink="">
          <xdr:nvSpPr>
            <xdr:cNvPr id="34882" name="Option Button 66" hidden="1">
              <a:extLst>
                <a:ext uri="{63B3BB69-23CF-44E3-9099-C40C66FF867C}">
                  <a14:compatExt spid="_x0000_s34882"/>
                </a:ext>
                <a:ext uri="{FF2B5EF4-FFF2-40B4-BE49-F238E27FC236}">
                  <a16:creationId xmlns:a16="http://schemas.microsoft.com/office/drawing/2014/main" id="{00000000-0008-0000-01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35</xdr:row>
          <xdr:rowOff>0</xdr:rowOff>
        </xdr:from>
        <xdr:to>
          <xdr:col>7</xdr:col>
          <xdr:colOff>260350</xdr:colOff>
          <xdr:row>36</xdr:row>
          <xdr:rowOff>38100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1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501650</xdr:colOff>
          <xdr:row>35</xdr:row>
          <xdr:rowOff>0</xdr:rowOff>
        </xdr:from>
        <xdr:to>
          <xdr:col>8</xdr:col>
          <xdr:colOff>330200</xdr:colOff>
          <xdr:row>36</xdr:row>
          <xdr:rowOff>38100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1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24580" name="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24581" name="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24582" name="Butto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24583" name="Button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24584" name="Button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24585" name="Button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24586" name="Button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24587" name="Button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24588" name="Button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24589" name="Button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24590" name="Button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24596" name="Button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24597" name="Button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24600" name="Button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24672" name="Button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24673" name="Button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24674" name="Button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24678" name="Button 102" hidden="1">
              <a:extLst>
                <a:ext uri="{63B3BB69-23CF-44E3-9099-C40C66FF867C}">
                  <a14:compatExt spid="_x0000_s24678"/>
                </a:ext>
                <a:ext uri="{FF2B5EF4-FFF2-40B4-BE49-F238E27FC236}">
                  <a16:creationId xmlns:a16="http://schemas.microsoft.com/office/drawing/2014/main" id="{00000000-0008-0000-0200-00006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24679" name="Button 103" hidden="1">
              <a:extLst>
                <a:ext uri="{63B3BB69-23CF-44E3-9099-C40C66FF867C}">
                  <a14:compatExt spid="_x0000_s24679"/>
                </a:ext>
                <a:ext uri="{FF2B5EF4-FFF2-40B4-BE49-F238E27FC236}">
                  <a16:creationId xmlns:a16="http://schemas.microsoft.com/office/drawing/2014/main" id="{00000000-0008-0000-0200-00006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24730" name="Button 154" hidden="1">
              <a:extLst>
                <a:ext uri="{63B3BB69-23CF-44E3-9099-C40C66FF867C}">
                  <a14:compatExt spid="_x0000_s24730"/>
                </a:ext>
                <a:ext uri="{FF2B5EF4-FFF2-40B4-BE49-F238E27FC236}">
                  <a16:creationId xmlns:a16="http://schemas.microsoft.com/office/drawing/2014/main" id="{00000000-0008-0000-0200-00009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24734" name="Button 158" hidden="1">
              <a:extLst>
                <a:ext uri="{63B3BB69-23CF-44E3-9099-C40C66FF867C}">
                  <a14:compatExt spid="_x0000_s24734"/>
                </a:ext>
                <a:ext uri="{FF2B5EF4-FFF2-40B4-BE49-F238E27FC236}">
                  <a16:creationId xmlns:a16="http://schemas.microsoft.com/office/drawing/2014/main" id="{00000000-0008-0000-0200-00009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24774" name="Button 198" hidden="1">
              <a:extLst>
                <a:ext uri="{63B3BB69-23CF-44E3-9099-C40C66FF867C}">
                  <a14:compatExt spid="_x0000_s24774"/>
                </a:ext>
                <a:ext uri="{FF2B5EF4-FFF2-40B4-BE49-F238E27FC236}">
                  <a16:creationId xmlns:a16="http://schemas.microsoft.com/office/drawing/2014/main" id="{00000000-0008-0000-0200-0000C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24775" name="Button 199" hidden="1">
              <a:extLst>
                <a:ext uri="{63B3BB69-23CF-44E3-9099-C40C66FF867C}">
                  <a14:compatExt spid="_x0000_s24775"/>
                </a:ext>
                <a:ext uri="{FF2B5EF4-FFF2-40B4-BE49-F238E27FC236}">
                  <a16:creationId xmlns:a16="http://schemas.microsoft.com/office/drawing/2014/main" id="{00000000-0008-0000-0200-0000C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24776" name="Button 200" hidden="1">
              <a:extLst>
                <a:ext uri="{63B3BB69-23CF-44E3-9099-C40C66FF867C}">
                  <a14:compatExt spid="_x0000_s24776"/>
                </a:ext>
                <a:ext uri="{FF2B5EF4-FFF2-40B4-BE49-F238E27FC236}">
                  <a16:creationId xmlns:a16="http://schemas.microsoft.com/office/drawing/2014/main" id="{00000000-0008-0000-0200-0000C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24781" name="Button 205" hidden="1">
              <a:extLst>
                <a:ext uri="{63B3BB69-23CF-44E3-9099-C40C66FF867C}">
                  <a14:compatExt spid="_x0000_s24781"/>
                </a:ext>
                <a:ext uri="{FF2B5EF4-FFF2-40B4-BE49-F238E27FC236}">
                  <a16:creationId xmlns:a16="http://schemas.microsoft.com/office/drawing/2014/main" id="{00000000-0008-0000-0200-0000C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0417" name="Button 1" hidden="1">
              <a:extLst>
                <a:ext uri="{63B3BB69-23CF-44E3-9099-C40C66FF867C}">
                  <a14:compatExt spid="_x0000_s60417"/>
                </a:ext>
                <a:ext uri="{FF2B5EF4-FFF2-40B4-BE49-F238E27FC236}">
                  <a16:creationId xmlns:a16="http://schemas.microsoft.com/office/drawing/2014/main" id="{00000000-0008-0000-0300-00000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0418" name="Button 2" hidden="1">
              <a:extLst>
                <a:ext uri="{63B3BB69-23CF-44E3-9099-C40C66FF867C}">
                  <a14:compatExt spid="_x0000_s60418"/>
                </a:ext>
                <a:ext uri="{FF2B5EF4-FFF2-40B4-BE49-F238E27FC236}">
                  <a16:creationId xmlns:a16="http://schemas.microsoft.com/office/drawing/2014/main" id="{00000000-0008-0000-0300-00000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0419" name="Button 3" hidden="1">
              <a:extLst>
                <a:ext uri="{63B3BB69-23CF-44E3-9099-C40C66FF867C}">
                  <a14:compatExt spid="_x0000_s60419"/>
                </a:ext>
                <a:ext uri="{FF2B5EF4-FFF2-40B4-BE49-F238E27FC236}">
                  <a16:creationId xmlns:a16="http://schemas.microsoft.com/office/drawing/2014/main" id="{00000000-0008-0000-0300-00000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300-00000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0421" name="Button 5" hidden="1">
              <a:extLst>
                <a:ext uri="{63B3BB69-23CF-44E3-9099-C40C66FF867C}">
                  <a14:compatExt spid="_x0000_s60421"/>
                </a:ext>
                <a:ext uri="{FF2B5EF4-FFF2-40B4-BE49-F238E27FC236}">
                  <a16:creationId xmlns:a16="http://schemas.microsoft.com/office/drawing/2014/main" id="{00000000-0008-0000-0300-00000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0422" name="Button 6" hidden="1">
              <a:extLst>
                <a:ext uri="{63B3BB69-23CF-44E3-9099-C40C66FF867C}">
                  <a14:compatExt spid="_x0000_s60422"/>
                </a:ext>
                <a:ext uri="{FF2B5EF4-FFF2-40B4-BE49-F238E27FC236}">
                  <a16:creationId xmlns:a16="http://schemas.microsoft.com/office/drawing/2014/main" id="{00000000-0008-0000-0300-00000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0423" name="Button 7" hidden="1">
              <a:extLst>
                <a:ext uri="{63B3BB69-23CF-44E3-9099-C40C66FF867C}">
                  <a14:compatExt spid="_x0000_s60423"/>
                </a:ext>
                <a:ext uri="{FF2B5EF4-FFF2-40B4-BE49-F238E27FC236}">
                  <a16:creationId xmlns:a16="http://schemas.microsoft.com/office/drawing/2014/main" id="{00000000-0008-0000-0300-00000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0424" name="Button 8" hidden="1">
              <a:extLst>
                <a:ext uri="{63B3BB69-23CF-44E3-9099-C40C66FF867C}">
                  <a14:compatExt spid="_x0000_s60424"/>
                </a:ext>
                <a:ext uri="{FF2B5EF4-FFF2-40B4-BE49-F238E27FC236}">
                  <a16:creationId xmlns:a16="http://schemas.microsoft.com/office/drawing/2014/main" id="{00000000-0008-0000-0300-00000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0425" name="Button 9" hidden="1">
              <a:extLst>
                <a:ext uri="{63B3BB69-23CF-44E3-9099-C40C66FF867C}">
                  <a14:compatExt spid="_x0000_s60425"/>
                </a:ext>
                <a:ext uri="{FF2B5EF4-FFF2-40B4-BE49-F238E27FC236}">
                  <a16:creationId xmlns:a16="http://schemas.microsoft.com/office/drawing/2014/main" id="{00000000-0008-0000-0300-00000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0426" name="Button 10" hidden="1">
              <a:extLst>
                <a:ext uri="{63B3BB69-23CF-44E3-9099-C40C66FF867C}">
                  <a14:compatExt spid="_x0000_s60426"/>
                </a:ext>
                <a:ext uri="{FF2B5EF4-FFF2-40B4-BE49-F238E27FC236}">
                  <a16:creationId xmlns:a16="http://schemas.microsoft.com/office/drawing/2014/main" id="{00000000-0008-0000-0300-00000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0427" name="Button 11" hidden="1">
              <a:extLst>
                <a:ext uri="{63B3BB69-23CF-44E3-9099-C40C66FF867C}">
                  <a14:compatExt spid="_x0000_s60427"/>
                </a:ext>
                <a:ext uri="{FF2B5EF4-FFF2-40B4-BE49-F238E27FC236}">
                  <a16:creationId xmlns:a16="http://schemas.microsoft.com/office/drawing/2014/main" id="{00000000-0008-0000-0300-00000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0428" name="Button 12" hidden="1">
              <a:extLst>
                <a:ext uri="{63B3BB69-23CF-44E3-9099-C40C66FF867C}">
                  <a14:compatExt spid="_x0000_s60428"/>
                </a:ext>
                <a:ext uri="{FF2B5EF4-FFF2-40B4-BE49-F238E27FC236}">
                  <a16:creationId xmlns:a16="http://schemas.microsoft.com/office/drawing/2014/main" id="{00000000-0008-0000-0300-00000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0429" name="Button 13" hidden="1">
              <a:extLst>
                <a:ext uri="{63B3BB69-23CF-44E3-9099-C40C66FF867C}">
                  <a14:compatExt spid="_x0000_s60429"/>
                </a:ext>
                <a:ext uri="{FF2B5EF4-FFF2-40B4-BE49-F238E27FC236}">
                  <a16:creationId xmlns:a16="http://schemas.microsoft.com/office/drawing/2014/main" id="{00000000-0008-0000-0300-00000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0430" name="Button 14" hidden="1">
              <a:extLst>
                <a:ext uri="{63B3BB69-23CF-44E3-9099-C40C66FF867C}">
                  <a14:compatExt spid="_x0000_s60430"/>
                </a:ext>
                <a:ext uri="{FF2B5EF4-FFF2-40B4-BE49-F238E27FC236}">
                  <a16:creationId xmlns:a16="http://schemas.microsoft.com/office/drawing/2014/main" id="{00000000-0008-0000-0300-00000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0431" name="Button 15" hidden="1">
              <a:extLst>
                <a:ext uri="{63B3BB69-23CF-44E3-9099-C40C66FF867C}">
                  <a14:compatExt spid="_x0000_s60431"/>
                </a:ext>
                <a:ext uri="{FF2B5EF4-FFF2-40B4-BE49-F238E27FC236}">
                  <a16:creationId xmlns:a16="http://schemas.microsoft.com/office/drawing/2014/main" id="{00000000-0008-0000-0300-00000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0432" name="Button 16" hidden="1">
              <a:extLst>
                <a:ext uri="{63B3BB69-23CF-44E3-9099-C40C66FF867C}">
                  <a14:compatExt spid="_x0000_s60432"/>
                </a:ext>
                <a:ext uri="{FF2B5EF4-FFF2-40B4-BE49-F238E27FC236}">
                  <a16:creationId xmlns:a16="http://schemas.microsoft.com/office/drawing/2014/main" id="{00000000-0008-0000-0300-00001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0433" name="Button 17" hidden="1">
              <a:extLst>
                <a:ext uri="{63B3BB69-23CF-44E3-9099-C40C66FF867C}">
                  <a14:compatExt spid="_x0000_s60433"/>
                </a:ext>
                <a:ext uri="{FF2B5EF4-FFF2-40B4-BE49-F238E27FC236}">
                  <a16:creationId xmlns:a16="http://schemas.microsoft.com/office/drawing/2014/main" id="{00000000-0008-0000-0300-00001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0434" name="Button 18" hidden="1">
              <a:extLst>
                <a:ext uri="{63B3BB69-23CF-44E3-9099-C40C66FF867C}">
                  <a14:compatExt spid="_x0000_s60434"/>
                </a:ext>
                <a:ext uri="{FF2B5EF4-FFF2-40B4-BE49-F238E27FC236}">
                  <a16:creationId xmlns:a16="http://schemas.microsoft.com/office/drawing/2014/main" id="{00000000-0008-0000-0300-00001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0435" name="Button 19" hidden="1">
              <a:extLst>
                <a:ext uri="{63B3BB69-23CF-44E3-9099-C40C66FF867C}">
                  <a14:compatExt spid="_x0000_s60435"/>
                </a:ext>
                <a:ext uri="{FF2B5EF4-FFF2-40B4-BE49-F238E27FC236}">
                  <a16:creationId xmlns:a16="http://schemas.microsoft.com/office/drawing/2014/main" id="{00000000-0008-0000-0300-00001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0436" name="Button 20" hidden="1">
              <a:extLst>
                <a:ext uri="{63B3BB69-23CF-44E3-9099-C40C66FF867C}">
                  <a14:compatExt spid="_x0000_s60436"/>
                </a:ext>
                <a:ext uri="{FF2B5EF4-FFF2-40B4-BE49-F238E27FC236}">
                  <a16:creationId xmlns:a16="http://schemas.microsoft.com/office/drawing/2014/main" id="{00000000-0008-0000-0300-00001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0437" name="Button 21" hidden="1">
              <a:extLst>
                <a:ext uri="{63B3BB69-23CF-44E3-9099-C40C66FF867C}">
                  <a14:compatExt spid="_x0000_s60437"/>
                </a:ext>
                <a:ext uri="{FF2B5EF4-FFF2-40B4-BE49-F238E27FC236}">
                  <a16:creationId xmlns:a16="http://schemas.microsoft.com/office/drawing/2014/main" id="{00000000-0008-0000-0300-00001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 uri="{FF2B5EF4-FFF2-40B4-BE49-F238E27FC236}">
                  <a16:creationId xmlns:a16="http://schemas.microsoft.com/office/drawing/2014/main" id="{00000000-0008-0000-0300-00001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0439" name="Button 23" hidden="1">
              <a:extLst>
                <a:ext uri="{63B3BB69-23CF-44E3-9099-C40C66FF867C}">
                  <a14:compatExt spid="_x0000_s60439"/>
                </a:ext>
                <a:ext uri="{FF2B5EF4-FFF2-40B4-BE49-F238E27FC236}">
                  <a16:creationId xmlns:a16="http://schemas.microsoft.com/office/drawing/2014/main" id="{00000000-0008-0000-0300-00001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0440" name="Button 24" hidden="1">
              <a:extLst>
                <a:ext uri="{63B3BB69-23CF-44E3-9099-C40C66FF867C}">
                  <a14:compatExt spid="_x0000_s60440"/>
                </a:ext>
                <a:ext uri="{FF2B5EF4-FFF2-40B4-BE49-F238E27FC236}">
                  <a16:creationId xmlns:a16="http://schemas.microsoft.com/office/drawing/2014/main" id="{00000000-0008-0000-0300-00001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0441" name="Button 25" hidden="1">
              <a:extLst>
                <a:ext uri="{63B3BB69-23CF-44E3-9099-C40C66FF867C}">
                  <a14:compatExt spid="_x0000_s60441"/>
                </a:ext>
                <a:ext uri="{FF2B5EF4-FFF2-40B4-BE49-F238E27FC236}">
                  <a16:creationId xmlns:a16="http://schemas.microsoft.com/office/drawing/2014/main" id="{00000000-0008-0000-0300-00001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0442" name="Button 26" hidden="1">
              <a:extLst>
                <a:ext uri="{63B3BB69-23CF-44E3-9099-C40C66FF867C}">
                  <a14:compatExt spid="_x0000_s60442"/>
                </a:ext>
                <a:ext uri="{FF2B5EF4-FFF2-40B4-BE49-F238E27FC236}">
                  <a16:creationId xmlns:a16="http://schemas.microsoft.com/office/drawing/2014/main" id="{00000000-0008-0000-0300-00001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0443" name="Button 27" hidden="1">
              <a:extLst>
                <a:ext uri="{63B3BB69-23CF-44E3-9099-C40C66FF867C}">
                  <a14:compatExt spid="_x0000_s60443"/>
                </a:ext>
                <a:ext uri="{FF2B5EF4-FFF2-40B4-BE49-F238E27FC236}">
                  <a16:creationId xmlns:a16="http://schemas.microsoft.com/office/drawing/2014/main" id="{00000000-0008-0000-0300-00001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0444" name="Button 28" hidden="1">
              <a:extLst>
                <a:ext uri="{63B3BB69-23CF-44E3-9099-C40C66FF867C}">
                  <a14:compatExt spid="_x0000_s60444"/>
                </a:ext>
                <a:ext uri="{FF2B5EF4-FFF2-40B4-BE49-F238E27FC236}">
                  <a16:creationId xmlns:a16="http://schemas.microsoft.com/office/drawing/2014/main" id="{00000000-0008-0000-0300-00001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0445" name="Button 29" hidden="1">
              <a:extLst>
                <a:ext uri="{63B3BB69-23CF-44E3-9099-C40C66FF867C}">
                  <a14:compatExt spid="_x0000_s60445"/>
                </a:ext>
                <a:ext uri="{FF2B5EF4-FFF2-40B4-BE49-F238E27FC236}">
                  <a16:creationId xmlns:a16="http://schemas.microsoft.com/office/drawing/2014/main" id="{00000000-0008-0000-0300-00001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0446" name="Button 30" hidden="1">
              <a:extLst>
                <a:ext uri="{63B3BB69-23CF-44E3-9099-C40C66FF867C}">
                  <a14:compatExt spid="_x0000_s60446"/>
                </a:ext>
                <a:ext uri="{FF2B5EF4-FFF2-40B4-BE49-F238E27FC236}">
                  <a16:creationId xmlns:a16="http://schemas.microsoft.com/office/drawing/2014/main" id="{00000000-0008-0000-0300-00001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0447" name="Button 31" hidden="1">
              <a:extLst>
                <a:ext uri="{63B3BB69-23CF-44E3-9099-C40C66FF867C}">
                  <a14:compatExt spid="_x0000_s60447"/>
                </a:ext>
                <a:ext uri="{FF2B5EF4-FFF2-40B4-BE49-F238E27FC236}">
                  <a16:creationId xmlns:a16="http://schemas.microsoft.com/office/drawing/2014/main" id="{00000000-0008-0000-0300-00001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0448" name="Button 32" hidden="1">
              <a:extLst>
                <a:ext uri="{63B3BB69-23CF-44E3-9099-C40C66FF867C}">
                  <a14:compatExt spid="_x0000_s60448"/>
                </a:ext>
                <a:ext uri="{FF2B5EF4-FFF2-40B4-BE49-F238E27FC236}">
                  <a16:creationId xmlns:a16="http://schemas.microsoft.com/office/drawing/2014/main" id="{00000000-0008-0000-0300-00002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0449" name="Button 33" hidden="1">
              <a:extLst>
                <a:ext uri="{63B3BB69-23CF-44E3-9099-C40C66FF867C}">
                  <a14:compatExt spid="_x0000_s60449"/>
                </a:ext>
                <a:ext uri="{FF2B5EF4-FFF2-40B4-BE49-F238E27FC236}">
                  <a16:creationId xmlns:a16="http://schemas.microsoft.com/office/drawing/2014/main" id="{00000000-0008-0000-0300-00002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0450" name="Button 34" hidden="1">
              <a:extLst>
                <a:ext uri="{63B3BB69-23CF-44E3-9099-C40C66FF867C}">
                  <a14:compatExt spid="_x0000_s60450"/>
                </a:ext>
                <a:ext uri="{FF2B5EF4-FFF2-40B4-BE49-F238E27FC236}">
                  <a16:creationId xmlns:a16="http://schemas.microsoft.com/office/drawing/2014/main" id="{00000000-0008-0000-0300-00002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2466" name="Button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2467" name="Button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2468" name="Button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2469" name="Button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2470" name="Button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2471" name="Button 7" hidden="1">
              <a:extLst>
                <a:ext uri="{63B3BB69-23CF-44E3-9099-C40C66FF867C}">
                  <a14:compatExt spid="_x0000_s62471"/>
                </a:ext>
                <a:ext uri="{FF2B5EF4-FFF2-40B4-BE49-F238E27FC236}">
                  <a16:creationId xmlns:a16="http://schemas.microsoft.com/office/drawing/2014/main" id="{00000000-0008-0000-0400-00000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2472" name="Button 8" hidden="1">
              <a:extLst>
                <a:ext uri="{63B3BB69-23CF-44E3-9099-C40C66FF867C}">
                  <a14:compatExt spid="_x0000_s62472"/>
                </a:ext>
                <a:ext uri="{FF2B5EF4-FFF2-40B4-BE49-F238E27FC236}">
                  <a16:creationId xmlns:a16="http://schemas.microsoft.com/office/drawing/2014/main" id="{00000000-0008-0000-0400-00000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2473" name="Button 9" hidden="1">
              <a:extLst>
                <a:ext uri="{63B3BB69-23CF-44E3-9099-C40C66FF867C}">
                  <a14:compatExt spid="_x0000_s62473"/>
                </a:ext>
                <a:ext uri="{FF2B5EF4-FFF2-40B4-BE49-F238E27FC236}">
                  <a16:creationId xmlns:a16="http://schemas.microsoft.com/office/drawing/2014/main" id="{00000000-0008-0000-0400-00000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2474" name="Button 10" hidden="1">
              <a:extLst>
                <a:ext uri="{63B3BB69-23CF-44E3-9099-C40C66FF867C}">
                  <a14:compatExt spid="_x0000_s62474"/>
                </a:ext>
                <a:ext uri="{FF2B5EF4-FFF2-40B4-BE49-F238E27FC236}">
                  <a16:creationId xmlns:a16="http://schemas.microsoft.com/office/drawing/2014/main" id="{00000000-0008-0000-0400-00000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2475" name="Button 11" hidden="1">
              <a:extLst>
                <a:ext uri="{63B3BB69-23CF-44E3-9099-C40C66FF867C}">
                  <a14:compatExt spid="_x0000_s62475"/>
                </a:ext>
                <a:ext uri="{FF2B5EF4-FFF2-40B4-BE49-F238E27FC236}">
                  <a16:creationId xmlns:a16="http://schemas.microsoft.com/office/drawing/2014/main" id="{00000000-0008-0000-0400-00000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2476" name="Button 12" hidden="1">
              <a:extLst>
                <a:ext uri="{63B3BB69-23CF-44E3-9099-C40C66FF867C}">
                  <a14:compatExt spid="_x0000_s62476"/>
                </a:ext>
                <a:ext uri="{FF2B5EF4-FFF2-40B4-BE49-F238E27FC236}">
                  <a16:creationId xmlns:a16="http://schemas.microsoft.com/office/drawing/2014/main" id="{00000000-0008-0000-0400-00000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2477" name="Button 13" hidden="1">
              <a:extLst>
                <a:ext uri="{63B3BB69-23CF-44E3-9099-C40C66FF867C}">
                  <a14:compatExt spid="_x0000_s62477"/>
                </a:ext>
                <a:ext uri="{FF2B5EF4-FFF2-40B4-BE49-F238E27FC236}">
                  <a16:creationId xmlns:a16="http://schemas.microsoft.com/office/drawing/2014/main" id="{00000000-0008-0000-0400-00000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2478" name="Button 14" hidden="1">
              <a:extLst>
                <a:ext uri="{63B3BB69-23CF-44E3-9099-C40C66FF867C}">
                  <a14:compatExt spid="_x0000_s62478"/>
                </a:ext>
                <a:ext uri="{FF2B5EF4-FFF2-40B4-BE49-F238E27FC236}">
                  <a16:creationId xmlns:a16="http://schemas.microsoft.com/office/drawing/2014/main" id="{00000000-0008-0000-0400-00000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2479" name="Button 15" hidden="1">
              <a:extLst>
                <a:ext uri="{63B3BB69-23CF-44E3-9099-C40C66FF867C}">
                  <a14:compatExt spid="_x0000_s62479"/>
                </a:ext>
                <a:ext uri="{FF2B5EF4-FFF2-40B4-BE49-F238E27FC236}">
                  <a16:creationId xmlns:a16="http://schemas.microsoft.com/office/drawing/2014/main" id="{00000000-0008-0000-0400-00000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2480" name="Button 16" hidden="1">
              <a:extLst>
                <a:ext uri="{63B3BB69-23CF-44E3-9099-C40C66FF867C}">
                  <a14:compatExt spid="_x0000_s62480"/>
                </a:ext>
                <a:ext uri="{FF2B5EF4-FFF2-40B4-BE49-F238E27FC236}">
                  <a16:creationId xmlns:a16="http://schemas.microsoft.com/office/drawing/2014/main" id="{00000000-0008-0000-0400-00001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2481" name="Button 17" hidden="1">
              <a:extLst>
                <a:ext uri="{63B3BB69-23CF-44E3-9099-C40C66FF867C}">
                  <a14:compatExt spid="_x0000_s62481"/>
                </a:ext>
                <a:ext uri="{FF2B5EF4-FFF2-40B4-BE49-F238E27FC236}">
                  <a16:creationId xmlns:a16="http://schemas.microsoft.com/office/drawing/2014/main" id="{00000000-0008-0000-0400-00001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2482" name="Button 18" hidden="1">
              <a:extLst>
                <a:ext uri="{63B3BB69-23CF-44E3-9099-C40C66FF867C}">
                  <a14:compatExt spid="_x0000_s62482"/>
                </a:ext>
                <a:ext uri="{FF2B5EF4-FFF2-40B4-BE49-F238E27FC236}">
                  <a16:creationId xmlns:a16="http://schemas.microsoft.com/office/drawing/2014/main" id="{00000000-0008-0000-0400-00001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2483" name="Button 19" hidden="1">
              <a:extLst>
                <a:ext uri="{63B3BB69-23CF-44E3-9099-C40C66FF867C}">
                  <a14:compatExt spid="_x0000_s62483"/>
                </a:ext>
                <a:ext uri="{FF2B5EF4-FFF2-40B4-BE49-F238E27FC236}">
                  <a16:creationId xmlns:a16="http://schemas.microsoft.com/office/drawing/2014/main" id="{00000000-0008-0000-0400-00001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2484" name="Button 20" hidden="1">
              <a:extLst>
                <a:ext uri="{63B3BB69-23CF-44E3-9099-C40C66FF867C}">
                  <a14:compatExt spid="_x0000_s62484"/>
                </a:ext>
                <a:ext uri="{FF2B5EF4-FFF2-40B4-BE49-F238E27FC236}">
                  <a16:creationId xmlns:a16="http://schemas.microsoft.com/office/drawing/2014/main" id="{00000000-0008-0000-0400-00001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2485" name="Button 21" hidden="1">
              <a:extLst>
                <a:ext uri="{63B3BB69-23CF-44E3-9099-C40C66FF867C}">
                  <a14:compatExt spid="_x0000_s62485"/>
                </a:ext>
                <a:ext uri="{FF2B5EF4-FFF2-40B4-BE49-F238E27FC236}">
                  <a16:creationId xmlns:a16="http://schemas.microsoft.com/office/drawing/2014/main" id="{00000000-0008-0000-0400-00001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 uri="{FF2B5EF4-FFF2-40B4-BE49-F238E27FC236}">
                  <a16:creationId xmlns:a16="http://schemas.microsoft.com/office/drawing/2014/main" id="{00000000-0008-0000-0400-00001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2487" name="Button 23" hidden="1">
              <a:extLst>
                <a:ext uri="{63B3BB69-23CF-44E3-9099-C40C66FF867C}">
                  <a14:compatExt spid="_x0000_s62487"/>
                </a:ext>
                <a:ext uri="{FF2B5EF4-FFF2-40B4-BE49-F238E27FC236}">
                  <a16:creationId xmlns:a16="http://schemas.microsoft.com/office/drawing/2014/main" id="{00000000-0008-0000-0400-00001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2488" name="Button 24" hidden="1">
              <a:extLst>
                <a:ext uri="{63B3BB69-23CF-44E3-9099-C40C66FF867C}">
                  <a14:compatExt spid="_x0000_s62488"/>
                </a:ext>
                <a:ext uri="{FF2B5EF4-FFF2-40B4-BE49-F238E27FC236}">
                  <a16:creationId xmlns:a16="http://schemas.microsoft.com/office/drawing/2014/main" id="{00000000-0008-0000-0400-00001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2489" name="Button 25" hidden="1">
              <a:extLst>
                <a:ext uri="{63B3BB69-23CF-44E3-9099-C40C66FF867C}">
                  <a14:compatExt spid="_x0000_s62489"/>
                </a:ext>
                <a:ext uri="{FF2B5EF4-FFF2-40B4-BE49-F238E27FC236}">
                  <a16:creationId xmlns:a16="http://schemas.microsoft.com/office/drawing/2014/main" id="{00000000-0008-0000-0400-00001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2490" name="Button 26" hidden="1">
              <a:extLst>
                <a:ext uri="{63B3BB69-23CF-44E3-9099-C40C66FF867C}">
                  <a14:compatExt spid="_x0000_s62490"/>
                </a:ext>
                <a:ext uri="{FF2B5EF4-FFF2-40B4-BE49-F238E27FC236}">
                  <a16:creationId xmlns:a16="http://schemas.microsoft.com/office/drawing/2014/main" id="{00000000-0008-0000-0400-00001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2491" name="Button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2492" name="Button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2493" name="Button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2494" name="Button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2495" name="Button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2496" name="Button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2497" name="Button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2498" name="Button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3489" name="Button 1"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3490" name="Button 2" hidden="1">
              <a:extLst>
                <a:ext uri="{63B3BB69-23CF-44E3-9099-C40C66FF867C}">
                  <a14:compatExt spid="_x0000_s63490"/>
                </a:ext>
                <a:ext uri="{FF2B5EF4-FFF2-40B4-BE49-F238E27FC236}">
                  <a16:creationId xmlns:a16="http://schemas.microsoft.com/office/drawing/2014/main" id="{00000000-0008-0000-0500-00000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3491" name="Button 3" hidden="1">
              <a:extLst>
                <a:ext uri="{63B3BB69-23CF-44E3-9099-C40C66FF867C}">
                  <a14:compatExt spid="_x0000_s63491"/>
                </a:ext>
                <a:ext uri="{FF2B5EF4-FFF2-40B4-BE49-F238E27FC236}">
                  <a16:creationId xmlns:a16="http://schemas.microsoft.com/office/drawing/2014/main" id="{00000000-0008-0000-0500-00000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3492" name="Button 4" hidden="1">
              <a:extLst>
                <a:ext uri="{63B3BB69-23CF-44E3-9099-C40C66FF867C}">
                  <a14:compatExt spid="_x0000_s63492"/>
                </a:ext>
                <a:ext uri="{FF2B5EF4-FFF2-40B4-BE49-F238E27FC236}">
                  <a16:creationId xmlns:a16="http://schemas.microsoft.com/office/drawing/2014/main" id="{00000000-0008-0000-0500-00000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3493" name="Button 5" hidden="1">
              <a:extLst>
                <a:ext uri="{63B3BB69-23CF-44E3-9099-C40C66FF867C}">
                  <a14:compatExt spid="_x0000_s63493"/>
                </a:ext>
                <a:ext uri="{FF2B5EF4-FFF2-40B4-BE49-F238E27FC236}">
                  <a16:creationId xmlns:a16="http://schemas.microsoft.com/office/drawing/2014/main" id="{00000000-0008-0000-0500-00000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3494" name="Button 6" hidden="1">
              <a:extLst>
                <a:ext uri="{63B3BB69-23CF-44E3-9099-C40C66FF867C}">
                  <a14:compatExt spid="_x0000_s63494"/>
                </a:ext>
                <a:ext uri="{FF2B5EF4-FFF2-40B4-BE49-F238E27FC236}">
                  <a16:creationId xmlns:a16="http://schemas.microsoft.com/office/drawing/2014/main" id="{00000000-0008-0000-0500-00000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3495" name="Button 7" hidden="1">
              <a:extLst>
                <a:ext uri="{63B3BB69-23CF-44E3-9099-C40C66FF867C}">
                  <a14:compatExt spid="_x0000_s63495"/>
                </a:ext>
                <a:ext uri="{FF2B5EF4-FFF2-40B4-BE49-F238E27FC236}">
                  <a16:creationId xmlns:a16="http://schemas.microsoft.com/office/drawing/2014/main" id="{00000000-0008-0000-0500-00000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3496" name="Button 8" hidden="1">
              <a:extLst>
                <a:ext uri="{63B3BB69-23CF-44E3-9099-C40C66FF867C}">
                  <a14:compatExt spid="_x0000_s63496"/>
                </a:ext>
                <a:ext uri="{FF2B5EF4-FFF2-40B4-BE49-F238E27FC236}">
                  <a16:creationId xmlns:a16="http://schemas.microsoft.com/office/drawing/2014/main" id="{00000000-0008-0000-0500-00000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3497" name="Button 9" hidden="1">
              <a:extLst>
                <a:ext uri="{63B3BB69-23CF-44E3-9099-C40C66FF867C}">
                  <a14:compatExt spid="_x0000_s63497"/>
                </a:ext>
                <a:ext uri="{FF2B5EF4-FFF2-40B4-BE49-F238E27FC236}">
                  <a16:creationId xmlns:a16="http://schemas.microsoft.com/office/drawing/2014/main" id="{00000000-0008-0000-0500-00000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3498" name="Button 10" hidden="1">
              <a:extLst>
                <a:ext uri="{63B3BB69-23CF-44E3-9099-C40C66FF867C}">
                  <a14:compatExt spid="_x0000_s63498"/>
                </a:ext>
                <a:ext uri="{FF2B5EF4-FFF2-40B4-BE49-F238E27FC236}">
                  <a16:creationId xmlns:a16="http://schemas.microsoft.com/office/drawing/2014/main" id="{00000000-0008-0000-0500-00000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3499" name="Button 11" hidden="1">
              <a:extLst>
                <a:ext uri="{63B3BB69-23CF-44E3-9099-C40C66FF867C}">
                  <a14:compatExt spid="_x0000_s63499"/>
                </a:ext>
                <a:ext uri="{FF2B5EF4-FFF2-40B4-BE49-F238E27FC236}">
                  <a16:creationId xmlns:a16="http://schemas.microsoft.com/office/drawing/2014/main" id="{00000000-0008-0000-0500-00000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500-00000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500-00000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3502" name="Button 14" hidden="1">
              <a:extLst>
                <a:ext uri="{63B3BB69-23CF-44E3-9099-C40C66FF867C}">
                  <a14:compatExt spid="_x0000_s63502"/>
                </a:ext>
                <a:ext uri="{FF2B5EF4-FFF2-40B4-BE49-F238E27FC236}">
                  <a16:creationId xmlns:a16="http://schemas.microsoft.com/office/drawing/2014/main" id="{00000000-0008-0000-0500-00000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3503" name="Button 15" hidden="1">
              <a:extLst>
                <a:ext uri="{63B3BB69-23CF-44E3-9099-C40C66FF867C}">
                  <a14:compatExt spid="_x0000_s63503"/>
                </a:ext>
                <a:ext uri="{FF2B5EF4-FFF2-40B4-BE49-F238E27FC236}">
                  <a16:creationId xmlns:a16="http://schemas.microsoft.com/office/drawing/2014/main" id="{00000000-0008-0000-0500-00000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3504" name="Button 16" hidden="1">
              <a:extLst>
                <a:ext uri="{63B3BB69-23CF-44E3-9099-C40C66FF867C}">
                  <a14:compatExt spid="_x0000_s63504"/>
                </a:ext>
                <a:ext uri="{FF2B5EF4-FFF2-40B4-BE49-F238E27FC236}">
                  <a16:creationId xmlns:a16="http://schemas.microsoft.com/office/drawing/2014/main" id="{00000000-0008-0000-0500-00001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3505" name="Button 17" hidden="1">
              <a:extLst>
                <a:ext uri="{63B3BB69-23CF-44E3-9099-C40C66FF867C}">
                  <a14:compatExt spid="_x0000_s63505"/>
                </a:ext>
                <a:ext uri="{FF2B5EF4-FFF2-40B4-BE49-F238E27FC236}">
                  <a16:creationId xmlns:a16="http://schemas.microsoft.com/office/drawing/2014/main" id="{00000000-0008-0000-0500-00001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3506" name="Button 18" hidden="1">
              <a:extLst>
                <a:ext uri="{63B3BB69-23CF-44E3-9099-C40C66FF867C}">
                  <a14:compatExt spid="_x0000_s63506"/>
                </a:ext>
                <a:ext uri="{FF2B5EF4-FFF2-40B4-BE49-F238E27FC236}">
                  <a16:creationId xmlns:a16="http://schemas.microsoft.com/office/drawing/2014/main" id="{00000000-0008-0000-0500-00001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3507" name="Button 19" hidden="1">
              <a:extLst>
                <a:ext uri="{63B3BB69-23CF-44E3-9099-C40C66FF867C}">
                  <a14:compatExt spid="_x0000_s63507"/>
                </a:ext>
                <a:ext uri="{FF2B5EF4-FFF2-40B4-BE49-F238E27FC236}">
                  <a16:creationId xmlns:a16="http://schemas.microsoft.com/office/drawing/2014/main" id="{00000000-0008-0000-0500-00001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3508" name="Button 20" hidden="1">
              <a:extLst>
                <a:ext uri="{63B3BB69-23CF-44E3-9099-C40C66FF867C}">
                  <a14:compatExt spid="_x0000_s63508"/>
                </a:ext>
                <a:ext uri="{FF2B5EF4-FFF2-40B4-BE49-F238E27FC236}">
                  <a16:creationId xmlns:a16="http://schemas.microsoft.com/office/drawing/2014/main" id="{00000000-0008-0000-0500-00001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3509" name="Button 21" hidden="1">
              <a:extLst>
                <a:ext uri="{63B3BB69-23CF-44E3-9099-C40C66FF867C}">
                  <a14:compatExt spid="_x0000_s63509"/>
                </a:ext>
                <a:ext uri="{FF2B5EF4-FFF2-40B4-BE49-F238E27FC236}">
                  <a16:creationId xmlns:a16="http://schemas.microsoft.com/office/drawing/2014/main" id="{00000000-0008-0000-0500-00001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 uri="{FF2B5EF4-FFF2-40B4-BE49-F238E27FC236}">
                  <a16:creationId xmlns:a16="http://schemas.microsoft.com/office/drawing/2014/main" id="{00000000-0008-0000-0500-00001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3511" name="Button 23" hidden="1">
              <a:extLst>
                <a:ext uri="{63B3BB69-23CF-44E3-9099-C40C66FF867C}">
                  <a14:compatExt spid="_x0000_s63511"/>
                </a:ext>
                <a:ext uri="{FF2B5EF4-FFF2-40B4-BE49-F238E27FC236}">
                  <a16:creationId xmlns:a16="http://schemas.microsoft.com/office/drawing/2014/main" id="{00000000-0008-0000-0500-00001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3512" name="Button 24" hidden="1">
              <a:extLst>
                <a:ext uri="{63B3BB69-23CF-44E3-9099-C40C66FF867C}">
                  <a14:compatExt spid="_x0000_s63512"/>
                </a:ext>
                <a:ext uri="{FF2B5EF4-FFF2-40B4-BE49-F238E27FC236}">
                  <a16:creationId xmlns:a16="http://schemas.microsoft.com/office/drawing/2014/main" id="{00000000-0008-0000-0500-00001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3513" name="Button 25" hidden="1">
              <a:extLst>
                <a:ext uri="{63B3BB69-23CF-44E3-9099-C40C66FF867C}">
                  <a14:compatExt spid="_x0000_s63513"/>
                </a:ext>
                <a:ext uri="{FF2B5EF4-FFF2-40B4-BE49-F238E27FC236}">
                  <a16:creationId xmlns:a16="http://schemas.microsoft.com/office/drawing/2014/main" id="{00000000-0008-0000-0500-00001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3514" name="Button 26" hidden="1">
              <a:extLst>
                <a:ext uri="{63B3BB69-23CF-44E3-9099-C40C66FF867C}">
                  <a14:compatExt spid="_x0000_s63514"/>
                </a:ext>
                <a:ext uri="{FF2B5EF4-FFF2-40B4-BE49-F238E27FC236}">
                  <a16:creationId xmlns:a16="http://schemas.microsoft.com/office/drawing/2014/main" id="{00000000-0008-0000-0500-00001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3515" name="Button 27" hidden="1">
              <a:extLst>
                <a:ext uri="{63B3BB69-23CF-44E3-9099-C40C66FF867C}">
                  <a14:compatExt spid="_x0000_s63515"/>
                </a:ext>
                <a:ext uri="{FF2B5EF4-FFF2-40B4-BE49-F238E27FC236}">
                  <a16:creationId xmlns:a16="http://schemas.microsoft.com/office/drawing/2014/main" id="{00000000-0008-0000-0500-00001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3516" name="Button 28" hidden="1">
              <a:extLst>
                <a:ext uri="{63B3BB69-23CF-44E3-9099-C40C66FF867C}">
                  <a14:compatExt spid="_x0000_s63516"/>
                </a:ext>
                <a:ext uri="{FF2B5EF4-FFF2-40B4-BE49-F238E27FC236}">
                  <a16:creationId xmlns:a16="http://schemas.microsoft.com/office/drawing/2014/main" id="{00000000-0008-0000-0500-00001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3517" name="Button 29" hidden="1">
              <a:extLst>
                <a:ext uri="{63B3BB69-23CF-44E3-9099-C40C66FF867C}">
                  <a14:compatExt spid="_x0000_s63517"/>
                </a:ext>
                <a:ext uri="{FF2B5EF4-FFF2-40B4-BE49-F238E27FC236}">
                  <a16:creationId xmlns:a16="http://schemas.microsoft.com/office/drawing/2014/main" id="{00000000-0008-0000-0500-00001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3518" name="Button 30" hidden="1">
              <a:extLst>
                <a:ext uri="{63B3BB69-23CF-44E3-9099-C40C66FF867C}">
                  <a14:compatExt spid="_x0000_s63518"/>
                </a:ext>
                <a:ext uri="{FF2B5EF4-FFF2-40B4-BE49-F238E27FC236}">
                  <a16:creationId xmlns:a16="http://schemas.microsoft.com/office/drawing/2014/main" id="{00000000-0008-0000-0500-00001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3519" name="Button 31" hidden="1">
              <a:extLst>
                <a:ext uri="{63B3BB69-23CF-44E3-9099-C40C66FF867C}">
                  <a14:compatExt spid="_x0000_s63519"/>
                </a:ext>
                <a:ext uri="{FF2B5EF4-FFF2-40B4-BE49-F238E27FC236}">
                  <a16:creationId xmlns:a16="http://schemas.microsoft.com/office/drawing/2014/main" id="{00000000-0008-0000-0500-00001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3520" name="Button 32" hidden="1">
              <a:extLst>
                <a:ext uri="{63B3BB69-23CF-44E3-9099-C40C66FF867C}">
                  <a14:compatExt spid="_x0000_s63520"/>
                </a:ext>
                <a:ext uri="{FF2B5EF4-FFF2-40B4-BE49-F238E27FC236}">
                  <a16:creationId xmlns:a16="http://schemas.microsoft.com/office/drawing/2014/main" id="{00000000-0008-0000-0500-00002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3521" name="Button 33" hidden="1">
              <a:extLst>
                <a:ext uri="{63B3BB69-23CF-44E3-9099-C40C66FF867C}">
                  <a14:compatExt spid="_x0000_s63521"/>
                </a:ext>
                <a:ext uri="{FF2B5EF4-FFF2-40B4-BE49-F238E27FC236}">
                  <a16:creationId xmlns:a16="http://schemas.microsoft.com/office/drawing/2014/main" id="{00000000-0008-0000-0500-00002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3522" name="Button 34" hidden="1">
              <a:extLst>
                <a:ext uri="{63B3BB69-23CF-44E3-9099-C40C66FF867C}">
                  <a14:compatExt spid="_x0000_s63522"/>
                </a:ext>
                <a:ext uri="{FF2B5EF4-FFF2-40B4-BE49-F238E27FC236}">
                  <a16:creationId xmlns:a16="http://schemas.microsoft.com/office/drawing/2014/main" id="{00000000-0008-0000-0500-00002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30</xdr:row>
          <xdr:rowOff>184150</xdr:rowOff>
        </xdr:from>
        <xdr:to>
          <xdr:col>1</xdr:col>
          <xdr:colOff>44450</xdr:colOff>
          <xdr:row>31</xdr:row>
          <xdr:rowOff>222250</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42</xdr:row>
          <xdr:rowOff>69850</xdr:rowOff>
        </xdr:from>
        <xdr:to>
          <xdr:col>1</xdr:col>
          <xdr:colOff>44450</xdr:colOff>
          <xdr:row>43</xdr:row>
          <xdr:rowOff>107950</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78</xdr:row>
          <xdr:rowOff>69850</xdr:rowOff>
        </xdr:from>
        <xdr:to>
          <xdr:col>1</xdr:col>
          <xdr:colOff>44450</xdr:colOff>
          <xdr:row>79</xdr:row>
          <xdr:rowOff>107950</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120</xdr:row>
          <xdr:rowOff>63500</xdr:rowOff>
        </xdr:from>
        <xdr:to>
          <xdr:col>1</xdr:col>
          <xdr:colOff>44450</xdr:colOff>
          <xdr:row>120</xdr:row>
          <xdr:rowOff>292100</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254000</xdr:colOff>
          <xdr:row>31</xdr:row>
          <xdr:rowOff>222250</xdr:rowOff>
        </xdr:to>
        <xdr:sp macro="" textlink="">
          <xdr:nvSpPr>
            <xdr:cNvPr id="64518" name="Button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215900</xdr:colOff>
          <xdr:row>43</xdr:row>
          <xdr:rowOff>107950</xdr:rowOff>
        </xdr:to>
        <xdr:sp macro="" textlink="">
          <xdr:nvSpPr>
            <xdr:cNvPr id="64519" name="Button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54</xdr:row>
          <xdr:rowOff>69850</xdr:rowOff>
        </xdr:from>
        <xdr:to>
          <xdr:col>2</xdr:col>
          <xdr:colOff>234950</xdr:colOff>
          <xdr:row>55</xdr:row>
          <xdr:rowOff>107950</xdr:rowOff>
        </xdr:to>
        <xdr:sp macro="" textlink="">
          <xdr:nvSpPr>
            <xdr:cNvPr id="64520" name="Button 8" hidden="1">
              <a:extLst>
                <a:ext uri="{63B3BB69-23CF-44E3-9099-C40C66FF867C}">
                  <a14:compatExt spid="_x0000_s64520"/>
                </a:ext>
                <a:ext uri="{FF2B5EF4-FFF2-40B4-BE49-F238E27FC236}">
                  <a16:creationId xmlns:a16="http://schemas.microsoft.com/office/drawing/2014/main" id="{00000000-0008-0000-0600-00000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254000</xdr:colOff>
          <xdr:row>79</xdr:row>
          <xdr:rowOff>107950</xdr:rowOff>
        </xdr:to>
        <xdr:sp macro="" textlink="">
          <xdr:nvSpPr>
            <xdr:cNvPr id="64521" name="Button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63500</xdr:rowOff>
        </xdr:from>
        <xdr:to>
          <xdr:col>1</xdr:col>
          <xdr:colOff>1517650</xdr:colOff>
          <xdr:row>120</xdr:row>
          <xdr:rowOff>292100</xdr:rowOff>
        </xdr:to>
        <xdr:sp macro="" textlink="">
          <xdr:nvSpPr>
            <xdr:cNvPr id="64522" name="Button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18</xdr:row>
          <xdr:rowOff>107950</xdr:rowOff>
        </xdr:from>
        <xdr:to>
          <xdr:col>1</xdr:col>
          <xdr:colOff>44450</xdr:colOff>
          <xdr:row>19</xdr:row>
          <xdr:rowOff>146050</xdr:rowOff>
        </xdr:to>
        <xdr:sp macro="" textlink="">
          <xdr:nvSpPr>
            <xdr:cNvPr id="64523" name="Button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18</xdr:row>
          <xdr:rowOff>107950</xdr:rowOff>
        </xdr:from>
        <xdr:to>
          <xdr:col>2</xdr:col>
          <xdr:colOff>222250</xdr:colOff>
          <xdr:row>19</xdr:row>
          <xdr:rowOff>146050</xdr:rowOff>
        </xdr:to>
        <xdr:sp macro="" textlink="">
          <xdr:nvSpPr>
            <xdr:cNvPr id="64524" name="Button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4525" name="Button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64526" name="Button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63500</xdr:rowOff>
        </xdr:from>
        <xdr:to>
          <xdr:col>1</xdr:col>
          <xdr:colOff>38100</xdr:colOff>
          <xdr:row>132</xdr:row>
          <xdr:rowOff>292100</xdr:rowOff>
        </xdr:to>
        <xdr:sp macro="" textlink="">
          <xdr:nvSpPr>
            <xdr:cNvPr id="64527" name="Button 15" hidden="1">
              <a:extLst>
                <a:ext uri="{63B3BB69-23CF-44E3-9099-C40C66FF867C}">
                  <a14:compatExt spid="_x0000_s64527"/>
                </a:ext>
                <a:ext uri="{FF2B5EF4-FFF2-40B4-BE49-F238E27FC236}">
                  <a16:creationId xmlns:a16="http://schemas.microsoft.com/office/drawing/2014/main" id="{00000000-0008-0000-0600-00000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132</xdr:row>
          <xdr:rowOff>63500</xdr:rowOff>
        </xdr:from>
        <xdr:to>
          <xdr:col>2</xdr:col>
          <xdr:colOff>196850</xdr:colOff>
          <xdr:row>132</xdr:row>
          <xdr:rowOff>292100</xdr:rowOff>
        </xdr:to>
        <xdr:sp macro="" textlink="">
          <xdr:nvSpPr>
            <xdr:cNvPr id="64528" name="Button 16" hidden="1">
              <a:extLst>
                <a:ext uri="{63B3BB69-23CF-44E3-9099-C40C66FF867C}">
                  <a14:compatExt spid="_x0000_s64528"/>
                </a:ext>
                <a:ext uri="{FF2B5EF4-FFF2-40B4-BE49-F238E27FC236}">
                  <a16:creationId xmlns:a16="http://schemas.microsoft.com/office/drawing/2014/main" id="{00000000-0008-0000-0600-00001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12</xdr:row>
          <xdr:rowOff>25400</xdr:rowOff>
        </xdr:from>
        <xdr:to>
          <xdr:col>11</xdr:col>
          <xdr:colOff>711200</xdr:colOff>
          <xdr:row>12</xdr:row>
          <xdr:rowOff>260350</xdr:rowOff>
        </xdr:to>
        <xdr:sp macro="" textlink="">
          <xdr:nvSpPr>
            <xdr:cNvPr id="64529" name="Button 17" hidden="1">
              <a:extLst>
                <a:ext uri="{63B3BB69-23CF-44E3-9099-C40C66FF867C}">
                  <a14:compatExt spid="_x0000_s64529"/>
                </a:ext>
                <a:ext uri="{FF2B5EF4-FFF2-40B4-BE49-F238E27FC236}">
                  <a16:creationId xmlns:a16="http://schemas.microsoft.com/office/drawing/2014/main" id="{00000000-0008-0000-0600-00001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25400</xdr:rowOff>
        </xdr:from>
        <xdr:to>
          <xdr:col>12</xdr:col>
          <xdr:colOff>0</xdr:colOff>
          <xdr:row>24</xdr:row>
          <xdr:rowOff>260350</xdr:rowOff>
        </xdr:to>
        <xdr:sp macro="" textlink="">
          <xdr:nvSpPr>
            <xdr:cNvPr id="64530" name="Button 18" hidden="1">
              <a:extLst>
                <a:ext uri="{63B3BB69-23CF-44E3-9099-C40C66FF867C}">
                  <a14:compatExt spid="_x0000_s64530"/>
                </a:ext>
                <a:ext uri="{FF2B5EF4-FFF2-40B4-BE49-F238E27FC236}">
                  <a16:creationId xmlns:a16="http://schemas.microsoft.com/office/drawing/2014/main" id="{00000000-0008-0000-0600-00001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25400</xdr:rowOff>
        </xdr:from>
        <xdr:to>
          <xdr:col>12</xdr:col>
          <xdr:colOff>0</xdr:colOff>
          <xdr:row>36</xdr:row>
          <xdr:rowOff>260350</xdr:rowOff>
        </xdr:to>
        <xdr:sp macro="" textlink="">
          <xdr:nvSpPr>
            <xdr:cNvPr id="64531" name="Button 19" hidden="1">
              <a:extLst>
                <a:ext uri="{63B3BB69-23CF-44E3-9099-C40C66FF867C}">
                  <a14:compatExt spid="_x0000_s64531"/>
                </a:ext>
                <a:ext uri="{FF2B5EF4-FFF2-40B4-BE49-F238E27FC236}">
                  <a16:creationId xmlns:a16="http://schemas.microsoft.com/office/drawing/2014/main" id="{00000000-0008-0000-0600-00001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48</xdr:row>
          <xdr:rowOff>25400</xdr:rowOff>
        </xdr:from>
        <xdr:to>
          <xdr:col>12</xdr:col>
          <xdr:colOff>0</xdr:colOff>
          <xdr:row>48</xdr:row>
          <xdr:rowOff>260350</xdr:rowOff>
        </xdr:to>
        <xdr:sp macro="" textlink="">
          <xdr:nvSpPr>
            <xdr:cNvPr id="64532" name="Button 20" hidden="1">
              <a:extLst>
                <a:ext uri="{63B3BB69-23CF-44E3-9099-C40C66FF867C}">
                  <a14:compatExt spid="_x0000_s64532"/>
                </a:ext>
                <a:ext uri="{FF2B5EF4-FFF2-40B4-BE49-F238E27FC236}">
                  <a16:creationId xmlns:a16="http://schemas.microsoft.com/office/drawing/2014/main" id="{00000000-0008-0000-0600-00001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60</xdr:row>
          <xdr:rowOff>25400</xdr:rowOff>
        </xdr:from>
        <xdr:to>
          <xdr:col>12</xdr:col>
          <xdr:colOff>0</xdr:colOff>
          <xdr:row>60</xdr:row>
          <xdr:rowOff>260350</xdr:rowOff>
        </xdr:to>
        <xdr:sp macro="" textlink="">
          <xdr:nvSpPr>
            <xdr:cNvPr id="64533" name="Button 21" hidden="1">
              <a:extLst>
                <a:ext uri="{63B3BB69-23CF-44E3-9099-C40C66FF867C}">
                  <a14:compatExt spid="_x0000_s64533"/>
                </a:ext>
                <a:ext uri="{FF2B5EF4-FFF2-40B4-BE49-F238E27FC236}">
                  <a16:creationId xmlns:a16="http://schemas.microsoft.com/office/drawing/2014/main" id="{00000000-0008-0000-0600-00001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 uri="{FF2B5EF4-FFF2-40B4-BE49-F238E27FC236}">
                  <a16:creationId xmlns:a16="http://schemas.microsoft.com/office/drawing/2014/main" id="{00000000-0008-0000-0600-00001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138</xdr:row>
          <xdr:rowOff>25400</xdr:rowOff>
        </xdr:from>
        <xdr:to>
          <xdr:col>12</xdr:col>
          <xdr:colOff>0</xdr:colOff>
          <xdr:row>138</xdr:row>
          <xdr:rowOff>260350</xdr:rowOff>
        </xdr:to>
        <xdr:sp macro="" textlink="">
          <xdr:nvSpPr>
            <xdr:cNvPr id="64535" name="Button 23" hidden="1">
              <a:extLst>
                <a:ext uri="{63B3BB69-23CF-44E3-9099-C40C66FF867C}">
                  <a14:compatExt spid="_x0000_s64535"/>
                </a:ext>
                <a:ext uri="{FF2B5EF4-FFF2-40B4-BE49-F238E27FC236}">
                  <a16:creationId xmlns:a16="http://schemas.microsoft.com/office/drawing/2014/main" id="{00000000-0008-0000-0600-00001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4536" name="Button 24" hidden="1">
              <a:extLst>
                <a:ext uri="{63B3BB69-23CF-44E3-9099-C40C66FF867C}">
                  <a14:compatExt spid="_x0000_s64536"/>
                </a:ext>
                <a:ext uri="{FF2B5EF4-FFF2-40B4-BE49-F238E27FC236}">
                  <a16:creationId xmlns:a16="http://schemas.microsoft.com/office/drawing/2014/main" id="{00000000-0008-0000-0600-00001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66</xdr:row>
          <xdr:rowOff>69850</xdr:rowOff>
        </xdr:from>
        <xdr:to>
          <xdr:col>2</xdr:col>
          <xdr:colOff>234950</xdr:colOff>
          <xdr:row>67</xdr:row>
          <xdr:rowOff>107950</xdr:rowOff>
        </xdr:to>
        <xdr:sp macro="" textlink="">
          <xdr:nvSpPr>
            <xdr:cNvPr id="64537" name="Button 25" hidden="1">
              <a:extLst>
                <a:ext uri="{63B3BB69-23CF-44E3-9099-C40C66FF867C}">
                  <a14:compatExt spid="_x0000_s64537"/>
                </a:ext>
                <a:ext uri="{FF2B5EF4-FFF2-40B4-BE49-F238E27FC236}">
                  <a16:creationId xmlns:a16="http://schemas.microsoft.com/office/drawing/2014/main" id="{00000000-0008-0000-0600-00001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25400</xdr:rowOff>
        </xdr:from>
        <xdr:to>
          <xdr:col>11</xdr:col>
          <xdr:colOff>730250</xdr:colOff>
          <xdr:row>72</xdr:row>
          <xdr:rowOff>260350</xdr:rowOff>
        </xdr:to>
        <xdr:sp macro="" textlink="">
          <xdr:nvSpPr>
            <xdr:cNvPr id="64538" name="Button 26" hidden="1">
              <a:extLst>
                <a:ext uri="{63B3BB69-23CF-44E3-9099-C40C66FF867C}">
                  <a14:compatExt spid="_x0000_s64538"/>
                </a:ext>
                <a:ext uri="{FF2B5EF4-FFF2-40B4-BE49-F238E27FC236}">
                  <a16:creationId xmlns:a16="http://schemas.microsoft.com/office/drawing/2014/main" id="{00000000-0008-0000-0600-00001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99</xdr:row>
          <xdr:rowOff>63500</xdr:rowOff>
        </xdr:from>
        <xdr:to>
          <xdr:col>1</xdr:col>
          <xdr:colOff>44450</xdr:colOff>
          <xdr:row>99</xdr:row>
          <xdr:rowOff>292100</xdr:rowOff>
        </xdr:to>
        <xdr:sp macro="" textlink="">
          <xdr:nvSpPr>
            <xdr:cNvPr id="64539" name="Button 27" hidden="1">
              <a:extLst>
                <a:ext uri="{63B3BB69-23CF-44E3-9099-C40C66FF867C}">
                  <a14:compatExt spid="_x0000_s64539"/>
                </a:ext>
                <a:ext uri="{FF2B5EF4-FFF2-40B4-BE49-F238E27FC236}">
                  <a16:creationId xmlns:a16="http://schemas.microsoft.com/office/drawing/2014/main" id="{00000000-0008-0000-0600-00001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63500</xdr:rowOff>
        </xdr:from>
        <xdr:to>
          <xdr:col>2</xdr:col>
          <xdr:colOff>254000</xdr:colOff>
          <xdr:row>99</xdr:row>
          <xdr:rowOff>292100</xdr:rowOff>
        </xdr:to>
        <xdr:sp macro="" textlink="">
          <xdr:nvSpPr>
            <xdr:cNvPr id="64540" name="Button 28" hidden="1">
              <a:extLst>
                <a:ext uri="{63B3BB69-23CF-44E3-9099-C40C66FF867C}">
                  <a14:compatExt spid="_x0000_s64540"/>
                </a:ext>
                <a:ext uri="{FF2B5EF4-FFF2-40B4-BE49-F238E27FC236}">
                  <a16:creationId xmlns:a16="http://schemas.microsoft.com/office/drawing/2014/main" id="{00000000-0008-0000-0600-00001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93</xdr:row>
          <xdr:rowOff>25400</xdr:rowOff>
        </xdr:from>
        <xdr:to>
          <xdr:col>11</xdr:col>
          <xdr:colOff>711200</xdr:colOff>
          <xdr:row>93</xdr:row>
          <xdr:rowOff>260350</xdr:rowOff>
        </xdr:to>
        <xdr:sp macro="" textlink="">
          <xdr:nvSpPr>
            <xdr:cNvPr id="64541" name="Button 29" hidden="1">
              <a:extLst>
                <a:ext uri="{63B3BB69-23CF-44E3-9099-C40C66FF867C}">
                  <a14:compatExt spid="_x0000_s64541"/>
                </a:ext>
                <a:ext uri="{FF2B5EF4-FFF2-40B4-BE49-F238E27FC236}">
                  <a16:creationId xmlns:a16="http://schemas.microsoft.com/office/drawing/2014/main" id="{00000000-0008-0000-0600-00001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114</xdr:row>
          <xdr:rowOff>25400</xdr:rowOff>
        </xdr:from>
        <xdr:to>
          <xdr:col>11</xdr:col>
          <xdr:colOff>711200</xdr:colOff>
          <xdr:row>114</xdr:row>
          <xdr:rowOff>260350</xdr:rowOff>
        </xdr:to>
        <xdr:sp macro="" textlink="">
          <xdr:nvSpPr>
            <xdr:cNvPr id="64542" name="Button 30" hidden="1">
              <a:extLst>
                <a:ext uri="{63B3BB69-23CF-44E3-9099-C40C66FF867C}">
                  <a14:compatExt spid="_x0000_s64542"/>
                </a:ext>
                <a:ext uri="{FF2B5EF4-FFF2-40B4-BE49-F238E27FC236}">
                  <a16:creationId xmlns:a16="http://schemas.microsoft.com/office/drawing/2014/main" id="{00000000-0008-0000-0600-00001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88</xdr:row>
          <xdr:rowOff>50800</xdr:rowOff>
        </xdr:from>
        <xdr:to>
          <xdr:col>1</xdr:col>
          <xdr:colOff>88900</xdr:colOff>
          <xdr:row>88</xdr:row>
          <xdr:rowOff>298450</xdr:rowOff>
        </xdr:to>
        <xdr:sp macro="" textlink="">
          <xdr:nvSpPr>
            <xdr:cNvPr id="64543" name="Button 31" hidden="1">
              <a:extLst>
                <a:ext uri="{63B3BB69-23CF-44E3-9099-C40C66FF867C}">
                  <a14:compatExt spid="_x0000_s64543"/>
                </a:ext>
                <a:ext uri="{FF2B5EF4-FFF2-40B4-BE49-F238E27FC236}">
                  <a16:creationId xmlns:a16="http://schemas.microsoft.com/office/drawing/2014/main" id="{00000000-0008-0000-0600-00001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88</xdr:row>
          <xdr:rowOff>63500</xdr:rowOff>
        </xdr:from>
        <xdr:to>
          <xdr:col>2</xdr:col>
          <xdr:colOff>266700</xdr:colOff>
          <xdr:row>88</xdr:row>
          <xdr:rowOff>292100</xdr:rowOff>
        </xdr:to>
        <xdr:sp macro="" textlink="">
          <xdr:nvSpPr>
            <xdr:cNvPr id="64544" name="Button 32" hidden="1">
              <a:extLst>
                <a:ext uri="{63B3BB69-23CF-44E3-9099-C40C66FF867C}">
                  <a14:compatExt spid="_x0000_s64544"/>
                </a:ext>
                <a:ext uri="{FF2B5EF4-FFF2-40B4-BE49-F238E27FC236}">
                  <a16:creationId xmlns:a16="http://schemas.microsoft.com/office/drawing/2014/main" id="{00000000-0008-0000-0600-00002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109</xdr:row>
          <xdr:rowOff>44450</xdr:rowOff>
        </xdr:from>
        <xdr:to>
          <xdr:col>2</xdr:col>
          <xdr:colOff>273050</xdr:colOff>
          <xdr:row>109</xdr:row>
          <xdr:rowOff>266700</xdr:rowOff>
        </xdr:to>
        <xdr:sp macro="" textlink="">
          <xdr:nvSpPr>
            <xdr:cNvPr id="64545" name="Button 33" hidden="1">
              <a:extLst>
                <a:ext uri="{63B3BB69-23CF-44E3-9099-C40C66FF867C}">
                  <a14:compatExt spid="_x0000_s64545"/>
                </a:ext>
                <a:ext uri="{FF2B5EF4-FFF2-40B4-BE49-F238E27FC236}">
                  <a16:creationId xmlns:a16="http://schemas.microsoft.com/office/drawing/2014/main" id="{00000000-0008-0000-0600-00002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109</xdr:row>
          <xdr:rowOff>38100</xdr:rowOff>
        </xdr:from>
        <xdr:to>
          <xdr:col>1</xdr:col>
          <xdr:colOff>88900</xdr:colOff>
          <xdr:row>109</xdr:row>
          <xdr:rowOff>273050</xdr:rowOff>
        </xdr:to>
        <xdr:sp macro="" textlink="">
          <xdr:nvSpPr>
            <xdr:cNvPr id="64546" name="Button 34" hidden="1">
              <a:extLst>
                <a:ext uri="{63B3BB69-23CF-44E3-9099-C40C66FF867C}">
                  <a14:compatExt spid="_x0000_s64546"/>
                </a:ext>
                <a:ext uri="{FF2B5EF4-FFF2-40B4-BE49-F238E27FC236}">
                  <a16:creationId xmlns:a16="http://schemas.microsoft.com/office/drawing/2014/main" id="{00000000-0008-0000-0600-00002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44450</xdr:colOff>
          <xdr:row>35</xdr:row>
          <xdr:rowOff>184150</xdr:rowOff>
        </xdr:from>
        <xdr:to>
          <xdr:col>1</xdr:col>
          <xdr:colOff>44450</xdr:colOff>
          <xdr:row>36</xdr:row>
          <xdr:rowOff>222250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0A00-00000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59</xdr:row>
          <xdr:rowOff>69850</xdr:rowOff>
        </xdr:from>
        <xdr:to>
          <xdr:col>1</xdr:col>
          <xdr:colOff>44450</xdr:colOff>
          <xdr:row>60</xdr:row>
          <xdr:rowOff>107950</xdr:rowOff>
        </xdr:to>
        <xdr:sp macro="" textlink="">
          <xdr:nvSpPr>
            <xdr:cNvPr id="46082" name="Button 2" hidden="1">
              <a:extLst>
                <a:ext uri="{63B3BB69-23CF-44E3-9099-C40C66FF867C}">
                  <a14:compatExt spid="_x0000_s46082"/>
                </a:ext>
                <a:ext uri="{FF2B5EF4-FFF2-40B4-BE49-F238E27FC236}">
                  <a16:creationId xmlns:a16="http://schemas.microsoft.com/office/drawing/2014/main" id="{00000000-0008-0000-0A00-00000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71</xdr:row>
          <xdr:rowOff>69850</xdr:rowOff>
        </xdr:from>
        <xdr:to>
          <xdr:col>1</xdr:col>
          <xdr:colOff>69850</xdr:colOff>
          <xdr:row>72</xdr:row>
          <xdr:rowOff>107950</xdr:rowOff>
        </xdr:to>
        <xdr:sp macro="" textlink="">
          <xdr:nvSpPr>
            <xdr:cNvPr id="46083" name="Button 3" hidden="1">
              <a:extLst>
                <a:ext uri="{63B3BB69-23CF-44E3-9099-C40C66FF867C}">
                  <a14:compatExt spid="_x0000_s46083"/>
                </a:ext>
                <a:ext uri="{FF2B5EF4-FFF2-40B4-BE49-F238E27FC236}">
                  <a16:creationId xmlns:a16="http://schemas.microsoft.com/office/drawing/2014/main" id="{00000000-0008-0000-0A00-00000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96</xdr:row>
          <xdr:rowOff>69850</xdr:rowOff>
        </xdr:from>
        <xdr:to>
          <xdr:col>1</xdr:col>
          <xdr:colOff>44450</xdr:colOff>
          <xdr:row>97</xdr:row>
          <xdr:rowOff>107950</xdr:rowOff>
        </xdr:to>
        <xdr:sp macro="" textlink="">
          <xdr:nvSpPr>
            <xdr:cNvPr id="46084" name="Button 4" hidden="1">
              <a:extLst>
                <a:ext uri="{63B3BB69-23CF-44E3-9099-C40C66FF867C}">
                  <a14:compatExt spid="_x0000_s46084"/>
                </a:ext>
                <a:ext uri="{FF2B5EF4-FFF2-40B4-BE49-F238E27FC236}">
                  <a16:creationId xmlns:a16="http://schemas.microsoft.com/office/drawing/2014/main" id="{00000000-0008-0000-0A00-00000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140</xdr:row>
          <xdr:rowOff>63500</xdr:rowOff>
        </xdr:from>
        <xdr:to>
          <xdr:col>1</xdr:col>
          <xdr:colOff>44450</xdr:colOff>
          <xdr:row>140</xdr:row>
          <xdr:rowOff>292100</xdr:rowOff>
        </xdr:to>
        <xdr:sp macro="" textlink="">
          <xdr:nvSpPr>
            <xdr:cNvPr id="46085" name="Button 5" hidden="1">
              <a:extLst>
                <a:ext uri="{63B3BB69-23CF-44E3-9099-C40C66FF867C}">
                  <a14:compatExt spid="_x0000_s46085"/>
                </a:ext>
                <a:ext uri="{FF2B5EF4-FFF2-40B4-BE49-F238E27FC236}">
                  <a16:creationId xmlns:a16="http://schemas.microsoft.com/office/drawing/2014/main" id="{00000000-0008-0000-0A00-00000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184150</xdr:rowOff>
        </xdr:from>
        <xdr:to>
          <xdr:col>2</xdr:col>
          <xdr:colOff>254000</xdr:colOff>
          <xdr:row>36</xdr:row>
          <xdr:rowOff>222250</xdr:rowOff>
        </xdr:to>
        <xdr:sp macro="" textlink="">
          <xdr:nvSpPr>
            <xdr:cNvPr id="46086" name="Button 6" hidden="1">
              <a:extLst>
                <a:ext uri="{63B3BB69-23CF-44E3-9099-C40C66FF867C}">
                  <a14:compatExt spid="_x0000_s46086"/>
                </a:ext>
                <a:ext uri="{FF2B5EF4-FFF2-40B4-BE49-F238E27FC236}">
                  <a16:creationId xmlns:a16="http://schemas.microsoft.com/office/drawing/2014/main" id="{00000000-0008-0000-0A00-000006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69850</xdr:rowOff>
        </xdr:from>
        <xdr:to>
          <xdr:col>2</xdr:col>
          <xdr:colOff>215900</xdr:colOff>
          <xdr:row>60</xdr:row>
          <xdr:rowOff>107950</xdr:rowOff>
        </xdr:to>
        <xdr:sp macro="" textlink="">
          <xdr:nvSpPr>
            <xdr:cNvPr id="46087" name="Button 7" hidden="1">
              <a:extLst>
                <a:ext uri="{63B3BB69-23CF-44E3-9099-C40C66FF867C}">
                  <a14:compatExt spid="_x0000_s46087"/>
                </a:ext>
                <a:ext uri="{FF2B5EF4-FFF2-40B4-BE49-F238E27FC236}">
                  <a16:creationId xmlns:a16="http://schemas.microsoft.com/office/drawing/2014/main" id="{00000000-0008-0000-0A00-00000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71</xdr:row>
          <xdr:rowOff>69850</xdr:rowOff>
        </xdr:from>
        <xdr:to>
          <xdr:col>2</xdr:col>
          <xdr:colOff>234950</xdr:colOff>
          <xdr:row>72</xdr:row>
          <xdr:rowOff>107950</xdr:rowOff>
        </xdr:to>
        <xdr:sp macro="" textlink="">
          <xdr:nvSpPr>
            <xdr:cNvPr id="46088" name="Button 8" hidden="1">
              <a:extLst>
                <a:ext uri="{63B3BB69-23CF-44E3-9099-C40C66FF867C}">
                  <a14:compatExt spid="_x0000_s46088"/>
                </a:ext>
                <a:ext uri="{FF2B5EF4-FFF2-40B4-BE49-F238E27FC236}">
                  <a16:creationId xmlns:a16="http://schemas.microsoft.com/office/drawing/2014/main" id="{00000000-0008-0000-0A00-00000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69850</xdr:rowOff>
        </xdr:from>
        <xdr:to>
          <xdr:col>2</xdr:col>
          <xdr:colOff>254000</xdr:colOff>
          <xdr:row>97</xdr:row>
          <xdr:rowOff>107950</xdr:rowOff>
        </xdr:to>
        <xdr:sp macro="" textlink="">
          <xdr:nvSpPr>
            <xdr:cNvPr id="46089" name="Button 9" hidden="1">
              <a:extLst>
                <a:ext uri="{63B3BB69-23CF-44E3-9099-C40C66FF867C}">
                  <a14:compatExt spid="_x0000_s46089"/>
                </a:ext>
                <a:ext uri="{FF2B5EF4-FFF2-40B4-BE49-F238E27FC236}">
                  <a16:creationId xmlns:a16="http://schemas.microsoft.com/office/drawing/2014/main" id="{00000000-0008-0000-0A00-00000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140</xdr:row>
          <xdr:rowOff>63500</xdr:rowOff>
        </xdr:from>
        <xdr:to>
          <xdr:col>1</xdr:col>
          <xdr:colOff>1517650</xdr:colOff>
          <xdr:row>140</xdr:row>
          <xdr:rowOff>292100</xdr:rowOff>
        </xdr:to>
        <xdr:sp macro="" textlink="">
          <xdr:nvSpPr>
            <xdr:cNvPr id="46090" name="Button 10" hidden="1">
              <a:extLst>
                <a:ext uri="{63B3BB69-23CF-44E3-9099-C40C66FF867C}">
                  <a14:compatExt spid="_x0000_s46090"/>
                </a:ext>
                <a:ext uri="{FF2B5EF4-FFF2-40B4-BE49-F238E27FC236}">
                  <a16:creationId xmlns:a16="http://schemas.microsoft.com/office/drawing/2014/main" id="{00000000-0008-0000-0A00-00000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21</xdr:row>
          <xdr:rowOff>107950</xdr:rowOff>
        </xdr:from>
        <xdr:to>
          <xdr:col>1</xdr:col>
          <xdr:colOff>44450</xdr:colOff>
          <xdr:row>22</xdr:row>
          <xdr:rowOff>146050</xdr:rowOff>
        </xdr:to>
        <xdr:sp macro="" textlink="">
          <xdr:nvSpPr>
            <xdr:cNvPr id="46091" name="Button 11" hidden="1">
              <a:extLst>
                <a:ext uri="{63B3BB69-23CF-44E3-9099-C40C66FF867C}">
                  <a14:compatExt spid="_x0000_s46091"/>
                </a:ext>
                <a:ext uri="{FF2B5EF4-FFF2-40B4-BE49-F238E27FC236}">
                  <a16:creationId xmlns:a16="http://schemas.microsoft.com/office/drawing/2014/main" id="{00000000-0008-0000-0A00-00000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21</xdr:row>
          <xdr:rowOff>107950</xdr:rowOff>
        </xdr:from>
        <xdr:to>
          <xdr:col>2</xdr:col>
          <xdr:colOff>222250</xdr:colOff>
          <xdr:row>22</xdr:row>
          <xdr:rowOff>146050</xdr:rowOff>
        </xdr:to>
        <xdr:sp macro="" textlink="">
          <xdr:nvSpPr>
            <xdr:cNvPr id="46092" name="Button 12" hidden="1">
              <a:extLst>
                <a:ext uri="{63B3BB69-23CF-44E3-9099-C40C66FF867C}">
                  <a14:compatExt spid="_x0000_s46092"/>
                </a:ext>
                <a:ext uri="{FF2B5EF4-FFF2-40B4-BE49-F238E27FC236}">
                  <a16:creationId xmlns:a16="http://schemas.microsoft.com/office/drawing/2014/main" id="{00000000-0008-0000-0A00-00000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46093" name="Button 13" hidden="1">
              <a:extLst>
                <a:ext uri="{63B3BB69-23CF-44E3-9099-C40C66FF867C}">
                  <a14:compatExt spid="_x0000_s46093"/>
                </a:ext>
                <a:ext uri="{FF2B5EF4-FFF2-40B4-BE49-F238E27FC236}">
                  <a16:creationId xmlns:a16="http://schemas.microsoft.com/office/drawing/2014/main" id="{00000000-0008-0000-0A00-00000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120650</xdr:colOff>
          <xdr:row>6</xdr:row>
          <xdr:rowOff>107950</xdr:rowOff>
        </xdr:from>
        <xdr:to>
          <xdr:col>1</xdr:col>
          <xdr:colOff>1492250</xdr:colOff>
          <xdr:row>7</xdr:row>
          <xdr:rowOff>146050</xdr:rowOff>
        </xdr:to>
        <xdr:sp macro="" textlink="">
          <xdr:nvSpPr>
            <xdr:cNvPr id="46094" name="Button 14" hidden="1">
              <a:extLst>
                <a:ext uri="{63B3BB69-23CF-44E3-9099-C40C66FF867C}">
                  <a14:compatExt spid="_x0000_s46094"/>
                </a:ext>
                <a:ext uri="{FF2B5EF4-FFF2-40B4-BE49-F238E27FC236}">
                  <a16:creationId xmlns:a16="http://schemas.microsoft.com/office/drawing/2014/main" id="{00000000-0008-0000-0A00-00000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63500</xdr:rowOff>
        </xdr:from>
        <xdr:to>
          <xdr:col>1</xdr:col>
          <xdr:colOff>38100</xdr:colOff>
          <xdr:row>155</xdr:row>
          <xdr:rowOff>292100</xdr:rowOff>
        </xdr:to>
        <xdr:sp macro="" textlink="">
          <xdr:nvSpPr>
            <xdr:cNvPr id="46095" name="Button 15" hidden="1">
              <a:extLst>
                <a:ext uri="{63B3BB69-23CF-44E3-9099-C40C66FF867C}">
                  <a14:compatExt spid="_x0000_s46095"/>
                </a:ext>
                <a:ext uri="{FF2B5EF4-FFF2-40B4-BE49-F238E27FC236}">
                  <a16:creationId xmlns:a16="http://schemas.microsoft.com/office/drawing/2014/main" id="{00000000-0008-0000-0A00-00000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155</xdr:row>
          <xdr:rowOff>63500</xdr:rowOff>
        </xdr:from>
        <xdr:to>
          <xdr:col>2</xdr:col>
          <xdr:colOff>196850</xdr:colOff>
          <xdr:row>155</xdr:row>
          <xdr:rowOff>292100</xdr:rowOff>
        </xdr:to>
        <xdr:sp macro="" textlink="">
          <xdr:nvSpPr>
            <xdr:cNvPr id="46096" name="Button 16" hidden="1">
              <a:extLst>
                <a:ext uri="{63B3BB69-23CF-44E3-9099-C40C66FF867C}">
                  <a14:compatExt spid="_x0000_s46096"/>
                </a:ext>
                <a:ext uri="{FF2B5EF4-FFF2-40B4-BE49-F238E27FC236}">
                  <a16:creationId xmlns:a16="http://schemas.microsoft.com/office/drawing/2014/main" id="{00000000-0008-0000-0A00-000010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15</xdr:row>
          <xdr:rowOff>25400</xdr:rowOff>
        </xdr:from>
        <xdr:to>
          <xdr:col>11</xdr:col>
          <xdr:colOff>711200</xdr:colOff>
          <xdr:row>15</xdr:row>
          <xdr:rowOff>260350</xdr:rowOff>
        </xdr:to>
        <xdr:sp macro="" textlink="">
          <xdr:nvSpPr>
            <xdr:cNvPr id="46097" name="Button 17" hidden="1">
              <a:extLst>
                <a:ext uri="{63B3BB69-23CF-44E3-9099-C40C66FF867C}">
                  <a14:compatExt spid="_x0000_s46097"/>
                </a:ext>
                <a:ext uri="{FF2B5EF4-FFF2-40B4-BE49-F238E27FC236}">
                  <a16:creationId xmlns:a16="http://schemas.microsoft.com/office/drawing/2014/main" id="{00000000-0008-0000-0A00-00001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29</xdr:row>
          <xdr:rowOff>25400</xdr:rowOff>
        </xdr:from>
        <xdr:to>
          <xdr:col>12</xdr:col>
          <xdr:colOff>0</xdr:colOff>
          <xdr:row>29</xdr:row>
          <xdr:rowOff>260350</xdr:rowOff>
        </xdr:to>
        <xdr:sp macro="" textlink="">
          <xdr:nvSpPr>
            <xdr:cNvPr id="46098" name="Button 18" hidden="1">
              <a:extLst>
                <a:ext uri="{63B3BB69-23CF-44E3-9099-C40C66FF867C}">
                  <a14:compatExt spid="_x0000_s46098"/>
                </a:ext>
                <a:ext uri="{FF2B5EF4-FFF2-40B4-BE49-F238E27FC236}">
                  <a16:creationId xmlns:a16="http://schemas.microsoft.com/office/drawing/2014/main" id="{00000000-0008-0000-0A00-00001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53</xdr:row>
          <xdr:rowOff>25400</xdr:rowOff>
        </xdr:from>
        <xdr:to>
          <xdr:col>12</xdr:col>
          <xdr:colOff>0</xdr:colOff>
          <xdr:row>53</xdr:row>
          <xdr:rowOff>260350</xdr:rowOff>
        </xdr:to>
        <xdr:sp macro="" textlink="">
          <xdr:nvSpPr>
            <xdr:cNvPr id="46099" name="Button 19" hidden="1">
              <a:extLst>
                <a:ext uri="{63B3BB69-23CF-44E3-9099-C40C66FF867C}">
                  <a14:compatExt spid="_x0000_s46099"/>
                </a:ext>
                <a:ext uri="{FF2B5EF4-FFF2-40B4-BE49-F238E27FC236}">
                  <a16:creationId xmlns:a16="http://schemas.microsoft.com/office/drawing/2014/main" id="{00000000-0008-0000-0A00-00001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65</xdr:row>
          <xdr:rowOff>25400</xdr:rowOff>
        </xdr:from>
        <xdr:to>
          <xdr:col>12</xdr:col>
          <xdr:colOff>0</xdr:colOff>
          <xdr:row>65</xdr:row>
          <xdr:rowOff>260350</xdr:rowOff>
        </xdr:to>
        <xdr:sp macro="" textlink="">
          <xdr:nvSpPr>
            <xdr:cNvPr id="46100" name="Button 20" hidden="1">
              <a:extLst>
                <a:ext uri="{63B3BB69-23CF-44E3-9099-C40C66FF867C}">
                  <a14:compatExt spid="_x0000_s46100"/>
                </a:ext>
                <a:ext uri="{FF2B5EF4-FFF2-40B4-BE49-F238E27FC236}">
                  <a16:creationId xmlns:a16="http://schemas.microsoft.com/office/drawing/2014/main" id="{00000000-0008-0000-0A00-00001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80</xdr:row>
          <xdr:rowOff>25400</xdr:rowOff>
        </xdr:from>
        <xdr:to>
          <xdr:col>12</xdr:col>
          <xdr:colOff>0</xdr:colOff>
          <xdr:row>80</xdr:row>
          <xdr:rowOff>260350</xdr:rowOff>
        </xdr:to>
        <xdr:sp macro="" textlink="">
          <xdr:nvSpPr>
            <xdr:cNvPr id="46101" name="Button 21" hidden="1">
              <a:extLst>
                <a:ext uri="{63B3BB69-23CF-44E3-9099-C40C66FF867C}">
                  <a14:compatExt spid="_x0000_s46101"/>
                </a:ext>
                <a:ext uri="{FF2B5EF4-FFF2-40B4-BE49-F238E27FC236}">
                  <a16:creationId xmlns:a16="http://schemas.microsoft.com/office/drawing/2014/main" id="{00000000-0008-0000-0A00-00001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 uri="{FF2B5EF4-FFF2-40B4-BE49-F238E27FC236}">
                  <a16:creationId xmlns:a16="http://schemas.microsoft.com/office/drawing/2014/main" id="{00000000-0008-0000-0A00-00001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215900</xdr:colOff>
          <xdr:row>161</xdr:row>
          <xdr:rowOff>25400</xdr:rowOff>
        </xdr:from>
        <xdr:to>
          <xdr:col>12</xdr:col>
          <xdr:colOff>0</xdr:colOff>
          <xdr:row>161</xdr:row>
          <xdr:rowOff>260350</xdr:rowOff>
        </xdr:to>
        <xdr:sp macro="" textlink="">
          <xdr:nvSpPr>
            <xdr:cNvPr id="46104" name="Button 24" hidden="1">
              <a:extLst>
                <a:ext uri="{63B3BB69-23CF-44E3-9099-C40C66FF867C}">
                  <a14:compatExt spid="_x0000_s46104"/>
                </a:ext>
                <a:ext uri="{FF2B5EF4-FFF2-40B4-BE49-F238E27FC236}">
                  <a16:creationId xmlns:a16="http://schemas.microsoft.com/office/drawing/2014/main" id="{00000000-0008-0000-0A00-00001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86</xdr:row>
          <xdr:rowOff>69850</xdr:rowOff>
        </xdr:from>
        <xdr:to>
          <xdr:col>1</xdr:col>
          <xdr:colOff>31750</xdr:colOff>
          <xdr:row>87</xdr:row>
          <xdr:rowOff>107950</xdr:rowOff>
        </xdr:to>
        <xdr:sp macro="" textlink="">
          <xdr:nvSpPr>
            <xdr:cNvPr id="46107" name="Button 27" hidden="1">
              <a:extLst>
                <a:ext uri="{63B3BB69-23CF-44E3-9099-C40C66FF867C}">
                  <a14:compatExt spid="_x0000_s46107"/>
                </a:ext>
                <a:ext uri="{FF2B5EF4-FFF2-40B4-BE49-F238E27FC236}">
                  <a16:creationId xmlns:a16="http://schemas.microsoft.com/office/drawing/2014/main" id="{00000000-0008-0000-0A00-00001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139700</xdr:colOff>
          <xdr:row>86</xdr:row>
          <xdr:rowOff>69850</xdr:rowOff>
        </xdr:from>
        <xdr:to>
          <xdr:col>2</xdr:col>
          <xdr:colOff>234950</xdr:colOff>
          <xdr:row>87</xdr:row>
          <xdr:rowOff>107950</xdr:rowOff>
        </xdr:to>
        <xdr:sp macro="" textlink="">
          <xdr:nvSpPr>
            <xdr:cNvPr id="46108" name="Button 28" hidden="1">
              <a:extLst>
                <a:ext uri="{63B3BB69-23CF-44E3-9099-C40C66FF867C}">
                  <a14:compatExt spid="_x0000_s46108"/>
                </a:ext>
                <a:ext uri="{FF2B5EF4-FFF2-40B4-BE49-F238E27FC236}">
                  <a16:creationId xmlns:a16="http://schemas.microsoft.com/office/drawing/2014/main" id="{00000000-0008-0000-0A00-00001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25400</xdr:rowOff>
        </xdr:from>
        <xdr:to>
          <xdr:col>11</xdr:col>
          <xdr:colOff>730250</xdr:colOff>
          <xdr:row>90</xdr:row>
          <xdr:rowOff>260350</xdr:rowOff>
        </xdr:to>
        <xdr:sp macro="" textlink="">
          <xdr:nvSpPr>
            <xdr:cNvPr id="46109" name="Button 29" hidden="1">
              <a:extLst>
                <a:ext uri="{63B3BB69-23CF-44E3-9099-C40C66FF867C}">
                  <a14:compatExt spid="_x0000_s46109"/>
                </a:ext>
                <a:ext uri="{FF2B5EF4-FFF2-40B4-BE49-F238E27FC236}">
                  <a16:creationId xmlns:a16="http://schemas.microsoft.com/office/drawing/2014/main" id="{00000000-0008-0000-0A00-00001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44450</xdr:colOff>
          <xdr:row>117</xdr:row>
          <xdr:rowOff>63500</xdr:rowOff>
        </xdr:from>
        <xdr:to>
          <xdr:col>1</xdr:col>
          <xdr:colOff>44450</xdr:colOff>
          <xdr:row>117</xdr:row>
          <xdr:rowOff>292100</xdr:rowOff>
        </xdr:to>
        <xdr:sp macro="" textlink="">
          <xdr:nvSpPr>
            <xdr:cNvPr id="46110" name="Button 30" hidden="1">
              <a:extLst>
                <a:ext uri="{63B3BB69-23CF-44E3-9099-C40C66FF867C}">
                  <a14:compatExt spid="_x0000_s46110"/>
                </a:ext>
                <a:ext uri="{FF2B5EF4-FFF2-40B4-BE49-F238E27FC236}">
                  <a16:creationId xmlns:a16="http://schemas.microsoft.com/office/drawing/2014/main" id="{00000000-0008-0000-0A00-00001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63500</xdr:rowOff>
        </xdr:from>
        <xdr:to>
          <xdr:col>2</xdr:col>
          <xdr:colOff>254000</xdr:colOff>
          <xdr:row>117</xdr:row>
          <xdr:rowOff>292100</xdr:rowOff>
        </xdr:to>
        <xdr:sp macro="" textlink="">
          <xdr:nvSpPr>
            <xdr:cNvPr id="46111" name="Button 31" hidden="1">
              <a:extLst>
                <a:ext uri="{63B3BB69-23CF-44E3-9099-C40C66FF867C}">
                  <a14:compatExt spid="_x0000_s46111"/>
                </a:ext>
                <a:ext uri="{FF2B5EF4-FFF2-40B4-BE49-F238E27FC236}">
                  <a16:creationId xmlns:a16="http://schemas.microsoft.com/office/drawing/2014/main" id="{00000000-0008-0000-0A00-00001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111</xdr:row>
          <xdr:rowOff>25400</xdr:rowOff>
        </xdr:from>
        <xdr:to>
          <xdr:col>11</xdr:col>
          <xdr:colOff>711200</xdr:colOff>
          <xdr:row>111</xdr:row>
          <xdr:rowOff>260350</xdr:rowOff>
        </xdr:to>
        <xdr:sp macro="" textlink="">
          <xdr:nvSpPr>
            <xdr:cNvPr id="46114" name="Button 34" hidden="1">
              <a:extLst>
                <a:ext uri="{63B3BB69-23CF-44E3-9099-C40C66FF867C}">
                  <a14:compatExt spid="_x0000_s46114"/>
                </a:ext>
                <a:ext uri="{FF2B5EF4-FFF2-40B4-BE49-F238E27FC236}">
                  <a16:creationId xmlns:a16="http://schemas.microsoft.com/office/drawing/2014/main" id="{00000000-0008-0000-0A00-00002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133</xdr:row>
          <xdr:rowOff>25400</xdr:rowOff>
        </xdr:from>
        <xdr:to>
          <xdr:col>11</xdr:col>
          <xdr:colOff>711200</xdr:colOff>
          <xdr:row>133</xdr:row>
          <xdr:rowOff>260350</xdr:rowOff>
        </xdr:to>
        <xdr:sp macro="" textlink="">
          <xdr:nvSpPr>
            <xdr:cNvPr id="46115" name="Button 35" hidden="1">
              <a:extLst>
                <a:ext uri="{63B3BB69-23CF-44E3-9099-C40C66FF867C}">
                  <a14:compatExt spid="_x0000_s46115"/>
                </a:ext>
                <a:ext uri="{FF2B5EF4-FFF2-40B4-BE49-F238E27FC236}">
                  <a16:creationId xmlns:a16="http://schemas.microsoft.com/office/drawing/2014/main" id="{00000000-0008-0000-0A00-00002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106</xdr:row>
          <xdr:rowOff>50800</xdr:rowOff>
        </xdr:from>
        <xdr:to>
          <xdr:col>1</xdr:col>
          <xdr:colOff>88900</xdr:colOff>
          <xdr:row>106</xdr:row>
          <xdr:rowOff>298450</xdr:rowOff>
        </xdr:to>
        <xdr:sp macro="" textlink="">
          <xdr:nvSpPr>
            <xdr:cNvPr id="46201" name="Button 121" hidden="1">
              <a:extLst>
                <a:ext uri="{63B3BB69-23CF-44E3-9099-C40C66FF867C}">
                  <a14:compatExt spid="_x0000_s46201"/>
                </a:ext>
                <a:ext uri="{FF2B5EF4-FFF2-40B4-BE49-F238E27FC236}">
                  <a16:creationId xmlns:a16="http://schemas.microsoft.com/office/drawing/2014/main" id="{00000000-0008-0000-0A00-00007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106</xdr:row>
          <xdr:rowOff>63500</xdr:rowOff>
        </xdr:from>
        <xdr:to>
          <xdr:col>2</xdr:col>
          <xdr:colOff>266700</xdr:colOff>
          <xdr:row>106</xdr:row>
          <xdr:rowOff>292100</xdr:rowOff>
        </xdr:to>
        <xdr:sp macro="" textlink="">
          <xdr:nvSpPr>
            <xdr:cNvPr id="46202" name="Button 122" hidden="1">
              <a:extLst>
                <a:ext uri="{63B3BB69-23CF-44E3-9099-C40C66FF867C}">
                  <a14:compatExt spid="_x0000_s46202"/>
                </a:ext>
                <a:ext uri="{FF2B5EF4-FFF2-40B4-BE49-F238E27FC236}">
                  <a16:creationId xmlns:a16="http://schemas.microsoft.com/office/drawing/2014/main" id="{00000000-0008-0000-0A00-00007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158750</xdr:colOff>
          <xdr:row>128</xdr:row>
          <xdr:rowOff>44450</xdr:rowOff>
        </xdr:from>
        <xdr:to>
          <xdr:col>2</xdr:col>
          <xdr:colOff>273050</xdr:colOff>
          <xdr:row>128</xdr:row>
          <xdr:rowOff>266700</xdr:rowOff>
        </xdr:to>
        <xdr:sp macro="" textlink="">
          <xdr:nvSpPr>
            <xdr:cNvPr id="46219" name="Button 139" hidden="1">
              <a:extLst>
                <a:ext uri="{63B3BB69-23CF-44E3-9099-C40C66FF867C}">
                  <a14:compatExt spid="_x0000_s46219"/>
                </a:ext>
                <a:ext uri="{FF2B5EF4-FFF2-40B4-BE49-F238E27FC236}">
                  <a16:creationId xmlns:a16="http://schemas.microsoft.com/office/drawing/2014/main" id="{00000000-0008-0000-0A00-00008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128</xdr:row>
          <xdr:rowOff>38100</xdr:rowOff>
        </xdr:from>
        <xdr:to>
          <xdr:col>1</xdr:col>
          <xdr:colOff>88900</xdr:colOff>
          <xdr:row>128</xdr:row>
          <xdr:rowOff>273050</xdr:rowOff>
        </xdr:to>
        <xdr:sp macro="" textlink="">
          <xdr:nvSpPr>
            <xdr:cNvPr id="46220" name="Button 140" hidden="1">
              <a:extLst>
                <a:ext uri="{63B3BB69-23CF-44E3-9099-C40C66FF867C}">
                  <a14:compatExt spid="_x0000_s46220"/>
                </a:ext>
                <a:ext uri="{FF2B5EF4-FFF2-40B4-BE49-F238E27FC236}">
                  <a16:creationId xmlns:a16="http://schemas.microsoft.com/office/drawing/2014/main" id="{00000000-0008-0000-0A00-00008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 Id="rId8" Type="http://schemas.openxmlformats.org/officeDocument/2006/relationships/ctrlProp" Target="../ctrlProps/ctrlProp239.xml"/><Relationship Id="rId3"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8" Type="http://schemas.openxmlformats.org/officeDocument/2006/relationships/ctrlProp" Target="../ctrlProps/ctrlProp69.xm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8" Type="http://schemas.openxmlformats.org/officeDocument/2006/relationships/ctrlProp" Target="../ctrlProps/ctrlProp103.xm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8" Type="http://schemas.openxmlformats.org/officeDocument/2006/relationships/ctrlProp" Target="../ctrlProps/ctrlProp137.xm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8" Type="http://schemas.openxmlformats.org/officeDocument/2006/relationships/ctrlProp" Target="../ctrlProps/ctrlProp171.xm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8" Type="http://schemas.openxmlformats.org/officeDocument/2006/relationships/ctrlProp" Target="../ctrlProps/ctrlProp205.xm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5"/>
  <sheetViews>
    <sheetView showGridLines="0" tabSelected="1" zoomScale="110" zoomScaleNormal="110" workbookViewId="0">
      <selection activeCell="S5" sqref="S5"/>
    </sheetView>
  </sheetViews>
  <sheetFormatPr defaultRowHeight="14.5" x14ac:dyDescent="0.35"/>
  <cols>
    <col min="1" max="1" width="18.90625" customWidth="1"/>
    <col min="2" max="2" width="9.08984375" customWidth="1"/>
    <col min="10" max="10" width="15.36328125" customWidth="1"/>
    <col min="11" max="11" width="13.54296875" customWidth="1"/>
  </cols>
  <sheetData>
    <row r="1" spans="1:12" ht="65.400000000000006" customHeight="1" x14ac:dyDescent="0.35">
      <c r="A1" s="171" t="s">
        <v>304</v>
      </c>
      <c r="B1" s="172"/>
      <c r="C1" s="172"/>
      <c r="D1" s="172"/>
      <c r="E1" s="172"/>
      <c r="F1" s="172"/>
      <c r="G1" s="172"/>
      <c r="H1" s="172"/>
      <c r="I1" s="172"/>
      <c r="J1" s="172"/>
      <c r="K1" s="172"/>
    </row>
    <row r="2" spans="1:12" ht="15.65" customHeight="1" x14ac:dyDescent="0.35">
      <c r="A2" s="191" t="s">
        <v>305</v>
      </c>
      <c r="B2" s="192"/>
      <c r="C2" s="192"/>
      <c r="D2" s="192"/>
      <c r="E2" s="192"/>
      <c r="F2" s="192"/>
      <c r="G2" s="192"/>
      <c r="H2" s="192"/>
      <c r="I2" s="192"/>
      <c r="J2" s="192"/>
      <c r="K2" s="193"/>
    </row>
    <row r="3" spans="1:12" ht="15.65" customHeight="1" x14ac:dyDescent="0.35">
      <c r="A3" s="194" t="s">
        <v>306</v>
      </c>
      <c r="B3" s="195"/>
      <c r="C3" s="195"/>
      <c r="D3" s="195"/>
      <c r="E3" s="195"/>
      <c r="F3" s="195"/>
      <c r="G3" s="195"/>
      <c r="H3" s="195"/>
      <c r="I3" s="195"/>
      <c r="J3" s="195"/>
      <c r="K3" s="195"/>
    </row>
    <row r="4" spans="1:12" ht="21" x14ac:dyDescent="0.35">
      <c r="A4" s="173" t="s">
        <v>43</v>
      </c>
      <c r="B4" s="173"/>
      <c r="C4" s="173"/>
      <c r="D4" s="173"/>
      <c r="E4" s="173"/>
      <c r="F4" s="173"/>
      <c r="G4" s="173"/>
      <c r="H4" s="173"/>
      <c r="I4" s="173"/>
      <c r="J4" s="173"/>
      <c r="K4" s="173"/>
    </row>
    <row r="5" spans="1:12" s="17" customFormat="1" ht="235.5" customHeight="1" x14ac:dyDescent="0.35">
      <c r="A5" s="175" t="s">
        <v>294</v>
      </c>
      <c r="B5" s="176"/>
      <c r="C5" s="176"/>
      <c r="D5" s="176"/>
      <c r="E5" s="176"/>
      <c r="F5" s="176"/>
      <c r="G5" s="176"/>
      <c r="H5" s="176"/>
      <c r="I5" s="176"/>
      <c r="J5" s="176"/>
      <c r="K5" s="177"/>
    </row>
    <row r="6" spans="1:12" s="17" customFormat="1" ht="195" customHeight="1" x14ac:dyDescent="0.35">
      <c r="A6" s="180"/>
      <c r="B6" s="181"/>
      <c r="C6" s="181"/>
      <c r="D6" s="181"/>
      <c r="E6" s="181"/>
      <c r="F6" s="121"/>
      <c r="G6" s="178" t="s">
        <v>62</v>
      </c>
      <c r="H6" s="178"/>
      <c r="I6" s="178"/>
      <c r="J6" s="178"/>
      <c r="K6" s="179"/>
    </row>
    <row r="7" spans="1:12" x14ac:dyDescent="0.35">
      <c r="A7" s="156" t="s">
        <v>1</v>
      </c>
      <c r="B7" s="156"/>
      <c r="C7" s="156"/>
      <c r="D7" s="156"/>
      <c r="E7" s="156"/>
      <c r="F7" s="155"/>
      <c r="G7" s="155"/>
      <c r="H7" s="155"/>
      <c r="I7" s="155"/>
      <c r="J7" s="155"/>
      <c r="K7" s="155"/>
    </row>
    <row r="8" spans="1:12" ht="35" customHeight="1" x14ac:dyDescent="0.35">
      <c r="A8" s="174" t="s">
        <v>298</v>
      </c>
      <c r="B8" s="174"/>
      <c r="C8" s="174"/>
      <c r="D8" s="174"/>
      <c r="E8" s="174"/>
      <c r="F8" s="174"/>
      <c r="G8" s="174"/>
      <c r="H8" s="174"/>
      <c r="I8" s="174"/>
      <c r="J8" s="174"/>
      <c r="K8" s="174"/>
      <c r="L8" s="1"/>
    </row>
    <row r="9" spans="1:12" x14ac:dyDescent="0.35">
      <c r="A9" s="155" t="s">
        <v>51</v>
      </c>
      <c r="B9" s="155"/>
      <c r="C9" s="155"/>
      <c r="D9" s="155"/>
      <c r="E9" s="155"/>
      <c r="F9" s="155"/>
      <c r="G9" s="155"/>
      <c r="H9" s="155"/>
      <c r="I9" s="155"/>
      <c r="J9" s="155"/>
      <c r="K9" s="155"/>
      <c r="L9" s="1"/>
    </row>
    <row r="10" spans="1:12" ht="122.4" customHeight="1" x14ac:dyDescent="0.35">
      <c r="A10" s="185" t="s">
        <v>303</v>
      </c>
      <c r="B10" s="186"/>
      <c r="C10" s="186"/>
      <c r="D10" s="186"/>
      <c r="E10" s="186"/>
      <c r="F10" s="186"/>
      <c r="G10" s="186"/>
      <c r="H10" s="186"/>
      <c r="I10" s="186"/>
      <c r="J10" s="186"/>
      <c r="K10" s="187"/>
      <c r="L10" s="1"/>
    </row>
    <row r="11" spans="1:12" ht="21" hidden="1" customHeight="1" x14ac:dyDescent="0.35">
      <c r="A11" s="188"/>
      <c r="B11" s="189"/>
      <c r="C11" s="189"/>
      <c r="D11" s="189"/>
      <c r="E11" s="189"/>
      <c r="F11" s="189"/>
      <c r="G11" s="189"/>
      <c r="H11" s="189"/>
      <c r="I11" s="189"/>
      <c r="J11" s="189"/>
      <c r="K11" s="190"/>
      <c r="L11" s="1"/>
    </row>
    <row r="12" spans="1:12" x14ac:dyDescent="0.35">
      <c r="A12" s="164" t="s">
        <v>147</v>
      </c>
      <c r="B12" s="165"/>
      <c r="C12" s="166"/>
      <c r="D12" s="166"/>
      <c r="E12" s="166"/>
      <c r="F12" s="165"/>
      <c r="G12" s="165"/>
      <c r="H12" s="165"/>
      <c r="I12" s="165"/>
      <c r="J12" s="165"/>
      <c r="K12" s="167"/>
      <c r="L12" s="1"/>
    </row>
    <row r="13" spans="1:12" x14ac:dyDescent="0.35">
      <c r="A13" s="71" t="s">
        <v>148</v>
      </c>
      <c r="B13" s="70" t="s">
        <v>149</v>
      </c>
      <c r="C13" s="168"/>
      <c r="D13" s="169"/>
      <c r="E13" s="170"/>
      <c r="F13" s="69" t="s">
        <v>150</v>
      </c>
      <c r="G13" s="182"/>
      <c r="H13" s="183"/>
      <c r="I13" s="184"/>
      <c r="J13" s="68" t="s">
        <v>151</v>
      </c>
      <c r="K13" s="72"/>
      <c r="L13" s="1"/>
    </row>
    <row r="14" spans="1:12" ht="15" customHeight="1" x14ac:dyDescent="0.35">
      <c r="A14" s="71" t="s">
        <v>152</v>
      </c>
      <c r="B14" s="158"/>
      <c r="C14" s="159"/>
      <c r="D14" s="160" t="s">
        <v>153</v>
      </c>
      <c r="E14" s="161"/>
      <c r="F14" s="157"/>
      <c r="G14" s="157"/>
      <c r="H14" s="162" t="s">
        <v>154</v>
      </c>
      <c r="I14" s="163"/>
      <c r="J14" s="157"/>
      <c r="K14" s="157"/>
      <c r="L14" s="1"/>
    </row>
    <row r="15" spans="1:12" x14ac:dyDescent="0.35">
      <c r="A15" s="155" t="s">
        <v>172</v>
      </c>
      <c r="B15" s="155"/>
      <c r="C15" s="156"/>
      <c r="D15" s="156"/>
      <c r="E15" s="156"/>
      <c r="F15" s="156"/>
      <c r="G15" s="156"/>
      <c r="H15" s="155"/>
      <c r="I15" s="155"/>
      <c r="J15" s="156"/>
      <c r="K15" s="156"/>
    </row>
    <row r="16" spans="1:12" x14ac:dyDescent="0.35">
      <c r="A16" s="149" t="s">
        <v>168</v>
      </c>
      <c r="B16" s="150"/>
      <c r="C16" s="150"/>
      <c r="D16" s="150"/>
      <c r="E16" s="150"/>
      <c r="F16" s="150"/>
      <c r="G16" s="150"/>
      <c r="H16" s="150"/>
      <c r="I16" s="150"/>
      <c r="J16" s="150"/>
      <c r="K16" s="151"/>
    </row>
    <row r="17" spans="1:12" ht="15" customHeight="1" x14ac:dyDescent="0.35">
      <c r="A17" s="152" t="s">
        <v>286</v>
      </c>
      <c r="B17" s="153"/>
      <c r="C17" s="153"/>
      <c r="D17" s="153"/>
      <c r="E17" s="153"/>
      <c r="F17" s="153"/>
      <c r="G17" s="153"/>
      <c r="H17" s="153"/>
      <c r="I17" s="153"/>
      <c r="J17" s="153"/>
      <c r="K17" s="154"/>
    </row>
    <row r="18" spans="1:12" ht="15" customHeight="1" x14ac:dyDescent="0.35">
      <c r="A18" s="152" t="s">
        <v>287</v>
      </c>
      <c r="B18" s="153"/>
      <c r="C18" s="153"/>
      <c r="D18" s="153"/>
      <c r="E18" s="153"/>
      <c r="F18" s="153"/>
      <c r="G18" s="153"/>
      <c r="H18" s="153"/>
      <c r="I18" s="153"/>
      <c r="J18" s="153"/>
      <c r="K18" s="154"/>
    </row>
    <row r="19" spans="1:12" ht="15" customHeight="1" x14ac:dyDescent="0.35">
      <c r="A19" s="152" t="s">
        <v>288</v>
      </c>
      <c r="B19" s="153"/>
      <c r="C19" s="153"/>
      <c r="D19" s="153"/>
      <c r="E19" s="153"/>
      <c r="F19" s="153"/>
      <c r="G19" s="153"/>
      <c r="H19" s="153"/>
      <c r="I19" s="153"/>
      <c r="J19" s="153"/>
      <c r="K19" s="154"/>
    </row>
    <row r="20" spans="1:12" ht="15" customHeight="1" x14ac:dyDescent="0.35">
      <c r="A20" s="152" t="s">
        <v>289</v>
      </c>
      <c r="B20" s="153"/>
      <c r="C20" s="153"/>
      <c r="D20" s="153"/>
      <c r="E20" s="153"/>
      <c r="F20" s="153"/>
      <c r="G20" s="153"/>
      <c r="H20" s="153"/>
      <c r="I20" s="153"/>
      <c r="J20" s="153"/>
      <c r="K20" s="154"/>
    </row>
    <row r="21" spans="1:12" ht="15" customHeight="1" x14ac:dyDescent="0.35">
      <c r="A21" s="152" t="s">
        <v>290</v>
      </c>
      <c r="B21" s="153"/>
      <c r="C21" s="153"/>
      <c r="D21" s="153"/>
      <c r="E21" s="153"/>
      <c r="F21" s="153"/>
      <c r="G21" s="153"/>
      <c r="H21" s="153"/>
      <c r="I21" s="153"/>
      <c r="J21" s="153"/>
      <c r="K21" s="154"/>
    </row>
    <row r="22" spans="1:12" x14ac:dyDescent="0.35">
      <c r="A22" s="152" t="s">
        <v>44</v>
      </c>
      <c r="B22" s="153"/>
      <c r="C22" s="153"/>
      <c r="D22" s="153"/>
      <c r="E22" s="153"/>
      <c r="F22" s="153"/>
      <c r="G22" s="153"/>
      <c r="H22" s="153"/>
      <c r="I22" s="153"/>
      <c r="J22" s="153"/>
      <c r="K22" s="154"/>
    </row>
    <row r="23" spans="1:12" x14ac:dyDescent="0.35">
      <c r="A23" s="152" t="s">
        <v>271</v>
      </c>
      <c r="B23" s="153"/>
      <c r="C23" s="153"/>
      <c r="D23" s="153"/>
      <c r="E23" s="153"/>
      <c r="F23" s="153"/>
      <c r="G23" s="153"/>
      <c r="H23" s="153"/>
      <c r="I23" s="153"/>
      <c r="J23" s="153"/>
      <c r="K23" s="154"/>
    </row>
    <row r="24" spans="1:12" x14ac:dyDescent="0.35">
      <c r="A24" s="196" t="s">
        <v>200</v>
      </c>
      <c r="B24" s="197"/>
      <c r="C24" s="197"/>
      <c r="D24" s="197"/>
      <c r="E24" s="197"/>
      <c r="F24" s="197"/>
      <c r="G24" s="197"/>
      <c r="H24" s="197"/>
      <c r="I24" s="197"/>
      <c r="J24" s="197"/>
      <c r="K24" s="198"/>
    </row>
    <row r="25" spans="1:12" x14ac:dyDescent="0.35">
      <c r="A25" s="155" t="s">
        <v>53</v>
      </c>
      <c r="B25" s="155"/>
      <c r="C25" s="155"/>
      <c r="D25" s="155"/>
      <c r="E25" s="155"/>
      <c r="F25" s="155"/>
      <c r="G25" s="155"/>
      <c r="H25" s="155"/>
      <c r="I25" s="155"/>
      <c r="J25" s="155"/>
      <c r="K25" s="155"/>
    </row>
    <row r="26" spans="1:12" ht="65" customHeight="1" x14ac:dyDescent="0.35">
      <c r="A26" s="122" t="s">
        <v>0</v>
      </c>
      <c r="B26" s="174" t="s">
        <v>63</v>
      </c>
      <c r="C26" s="174"/>
      <c r="D26" s="174"/>
      <c r="E26" s="174"/>
      <c r="F26" s="174"/>
      <c r="G26" s="174"/>
      <c r="H26" s="174"/>
      <c r="I26" s="174"/>
      <c r="J26" s="174"/>
      <c r="K26" s="174"/>
      <c r="L26" s="4"/>
    </row>
    <row r="27" spans="1:12" ht="65" customHeight="1" x14ac:dyDescent="0.35">
      <c r="A27" s="123" t="s">
        <v>3</v>
      </c>
      <c r="B27" s="200" t="s">
        <v>58</v>
      </c>
      <c r="C27" s="200"/>
      <c r="D27" s="200"/>
      <c r="E27" s="200"/>
      <c r="F27" s="200"/>
      <c r="G27" s="200"/>
      <c r="H27" s="200"/>
      <c r="I27" s="200"/>
      <c r="J27" s="200"/>
      <c r="K27" s="200"/>
      <c r="L27" s="2"/>
    </row>
    <row r="28" spans="1:12" ht="94.25" customHeight="1" x14ac:dyDescent="0.35">
      <c r="A28" s="122" t="s">
        <v>4</v>
      </c>
      <c r="B28" s="174" t="s">
        <v>169</v>
      </c>
      <c r="C28" s="174"/>
      <c r="D28" s="174"/>
      <c r="E28" s="174"/>
      <c r="F28" s="174"/>
      <c r="G28" s="174"/>
      <c r="H28" s="174"/>
      <c r="I28" s="174"/>
      <c r="J28" s="174"/>
      <c r="K28" s="174"/>
      <c r="L28" s="2"/>
    </row>
    <row r="29" spans="1:12" ht="92" customHeight="1" x14ac:dyDescent="0.35">
      <c r="A29" s="123" t="s">
        <v>5</v>
      </c>
      <c r="B29" s="200" t="s">
        <v>170</v>
      </c>
      <c r="C29" s="200"/>
      <c r="D29" s="200"/>
      <c r="E29" s="200"/>
      <c r="F29" s="200"/>
      <c r="G29" s="200"/>
      <c r="H29" s="200"/>
      <c r="I29" s="200"/>
      <c r="J29" s="200"/>
      <c r="K29" s="200"/>
      <c r="L29" s="2"/>
    </row>
    <row r="30" spans="1:12" ht="54.65" customHeight="1" x14ac:dyDescent="0.35">
      <c r="A30" s="122" t="s">
        <v>6</v>
      </c>
      <c r="B30" s="174" t="s">
        <v>59</v>
      </c>
      <c r="C30" s="174"/>
      <c r="D30" s="174"/>
      <c r="E30" s="174"/>
      <c r="F30" s="174"/>
      <c r="G30" s="174"/>
      <c r="H30" s="174"/>
      <c r="I30" s="174"/>
      <c r="J30" s="174"/>
      <c r="K30" s="174"/>
      <c r="L30" s="2"/>
    </row>
    <row r="31" spans="1:12" ht="53" customHeight="1" x14ac:dyDescent="0.35">
      <c r="A31" s="123" t="s">
        <v>7</v>
      </c>
      <c r="B31" s="201" t="s">
        <v>273</v>
      </c>
      <c r="C31" s="200"/>
      <c r="D31" s="200"/>
      <c r="E31" s="200"/>
      <c r="F31" s="200"/>
      <c r="G31" s="200"/>
      <c r="H31" s="200"/>
      <c r="I31" s="200"/>
      <c r="J31" s="200"/>
      <c r="K31" s="200"/>
      <c r="L31" s="2"/>
    </row>
    <row r="32" spans="1:12" ht="204" customHeight="1" x14ac:dyDescent="0.35">
      <c r="A32" s="124" t="s">
        <v>171</v>
      </c>
      <c r="B32" s="199" t="s">
        <v>295</v>
      </c>
      <c r="C32" s="174"/>
      <c r="D32" s="174"/>
      <c r="E32" s="174"/>
      <c r="F32" s="174"/>
      <c r="G32" s="174"/>
      <c r="H32" s="174"/>
      <c r="I32" s="174"/>
      <c r="J32" s="174"/>
      <c r="K32" s="174"/>
      <c r="L32" s="2"/>
    </row>
    <row r="33" spans="1:12" ht="55.25" customHeight="1" x14ac:dyDescent="0.35">
      <c r="A33" s="123" t="s">
        <v>8</v>
      </c>
      <c r="B33" s="200" t="s">
        <v>60</v>
      </c>
      <c r="C33" s="200"/>
      <c r="D33" s="200"/>
      <c r="E33" s="200"/>
      <c r="F33" s="200"/>
      <c r="G33" s="200"/>
      <c r="H33" s="200"/>
      <c r="I33" s="200"/>
      <c r="J33" s="200"/>
      <c r="K33" s="200"/>
      <c r="L33" s="2"/>
    </row>
    <row r="34" spans="1:12" ht="185" customHeight="1" x14ac:dyDescent="0.35">
      <c r="A34" s="122" t="s">
        <v>9</v>
      </c>
      <c r="B34" s="174" t="s">
        <v>227</v>
      </c>
      <c r="C34" s="174"/>
      <c r="D34" s="174"/>
      <c r="E34" s="174"/>
      <c r="F34" s="174"/>
      <c r="G34" s="174"/>
      <c r="H34" s="174"/>
      <c r="I34" s="174"/>
      <c r="J34" s="174"/>
      <c r="K34" s="174"/>
      <c r="L34" s="2"/>
    </row>
    <row r="35" spans="1:12" ht="51" customHeight="1" x14ac:dyDescent="0.35"/>
  </sheetData>
  <sheetProtection algorithmName="SHA-512" hashValue="qW4WHK7aJH64UtvnuirkKkAOG8DeTfwGCoyNDomXSD7JhAMAxCES0VjNQrLxkpo2E9TXmF+VQLU4R3ePgvEBtg==" saltValue="YtkYMevJWIJSoi7txaJ7ew==" spinCount="100000" sheet="1" objects="1" scenarios="1"/>
  <mergeCells count="39">
    <mergeCell ref="A23:K23"/>
    <mergeCell ref="A24:K24"/>
    <mergeCell ref="B34:K34"/>
    <mergeCell ref="B32:K32"/>
    <mergeCell ref="B33:K33"/>
    <mergeCell ref="B31:K31"/>
    <mergeCell ref="A25:K25"/>
    <mergeCell ref="B30:K30"/>
    <mergeCell ref="B29:K29"/>
    <mergeCell ref="B26:K26"/>
    <mergeCell ref="B27:K27"/>
    <mergeCell ref="B28:K28"/>
    <mergeCell ref="A7:K7"/>
    <mergeCell ref="A12:K12"/>
    <mergeCell ref="C13:E13"/>
    <mergeCell ref="A1:K1"/>
    <mergeCell ref="A4:K4"/>
    <mergeCell ref="A8:K8"/>
    <mergeCell ref="A5:K5"/>
    <mergeCell ref="A9:K9"/>
    <mergeCell ref="G6:K6"/>
    <mergeCell ref="A6:E6"/>
    <mergeCell ref="G13:I13"/>
    <mergeCell ref="A10:K11"/>
    <mergeCell ref="A2:K2"/>
    <mergeCell ref="A3:K3"/>
    <mergeCell ref="A16:K16"/>
    <mergeCell ref="A17:K17"/>
    <mergeCell ref="A22:K22"/>
    <mergeCell ref="A15:K15"/>
    <mergeCell ref="J14:K14"/>
    <mergeCell ref="B14:C14"/>
    <mergeCell ref="D14:E14"/>
    <mergeCell ref="F14:G14"/>
    <mergeCell ref="H14:I14"/>
    <mergeCell ref="A18:K18"/>
    <mergeCell ref="A19:K19"/>
    <mergeCell ref="A20:K20"/>
    <mergeCell ref="A21:K21"/>
  </mergeCells>
  <hyperlinks>
    <hyperlink ref="A17:I17" location="PA4!A1" display="Corrections and correctional alternatives" xr:uid="{00000000-0004-0000-0000-000000000000}"/>
    <hyperlink ref="A22:I22" location="'Budget Summary'!A1" display="Budget Summary" xr:uid="{00000000-0004-0000-0000-000001000000}"/>
    <hyperlink ref="A17:K17" location="'Budget Detail - Year 1'!A1" display="Budget Detail - Year 1" xr:uid="{00000000-0004-0000-0000-000002000000}"/>
    <hyperlink ref="A22:K22" location="'Budget Summary'!A1" display="Budget Summary" xr:uid="{00000000-0004-0000-0000-000003000000}"/>
    <hyperlink ref="A23:K23" location="'Example - Budget Detail Sheet'!A1" display="Example - Budget Detail Sheet" xr:uid="{00000000-0004-0000-0000-000004000000}"/>
    <hyperlink ref="A24:K24" location="Definitions!A1" display="Definititions" xr:uid="{00000000-0004-0000-0000-000005000000}"/>
    <hyperlink ref="A18:I18" location="PA4!A1" display="Corrections and correctional alternatives" xr:uid="{00000000-0004-0000-0000-000006000000}"/>
    <hyperlink ref="A18:K18" location="'Budget Detail - Year 2 '!A1" display="Budget Detail - Year 2" xr:uid="{00000000-0004-0000-0000-000007000000}"/>
    <hyperlink ref="A19:I19" location="PA4!A1" display="Corrections and correctional alternatives" xr:uid="{00000000-0004-0000-0000-000008000000}"/>
    <hyperlink ref="A19:K19" location="'Budget Detail - Year 3'!A1" display="Budget Detail - Year 3" xr:uid="{00000000-0004-0000-0000-000009000000}"/>
    <hyperlink ref="A20:I20" location="PA4!A1" display="Corrections and correctional alternatives" xr:uid="{00000000-0004-0000-0000-00000A000000}"/>
    <hyperlink ref="A20:K20" location="'Budget Detail - Year 4'!A1" display="Budget Detail - Year 4" xr:uid="{00000000-0004-0000-0000-00000B000000}"/>
    <hyperlink ref="A21:I21" location="PA4!A1" display="Corrections and correctional alternatives" xr:uid="{00000000-0004-0000-0000-00000C000000}"/>
    <hyperlink ref="A21:K21" location="'Budget Detail - Year 5'!A1" display="Budget Detail - Year 5" xr:uid="{00000000-0004-0000-0000-00000D000000}"/>
    <hyperlink ref="A3" r:id="rId1" xr:uid="{00000000-0004-0000-0000-00000E000000}"/>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558800</xdr:colOff>
                    <xdr:row>9</xdr:row>
                    <xdr:rowOff>533400</xdr:rowOff>
                  </from>
                  <to>
                    <xdr:col>10</xdr:col>
                    <xdr:colOff>38100</xdr:colOff>
                    <xdr:row>9</xdr:row>
                    <xdr:rowOff>768350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C38"/>
  <sheetViews>
    <sheetView topLeftCell="A24" workbookViewId="0">
      <selection activeCell="E44" sqref="E44"/>
    </sheetView>
  </sheetViews>
  <sheetFormatPr defaultColWidth="9.08984375" defaultRowHeight="14.5" x14ac:dyDescent="0.35"/>
  <cols>
    <col min="1" max="1" width="48" style="3" bestFit="1" customWidth="1"/>
    <col min="2" max="16384" width="9.08984375" style="3"/>
  </cols>
  <sheetData>
    <row r="1" spans="1:3" x14ac:dyDescent="0.35">
      <c r="A1" s="3">
        <f>19760</f>
        <v>19760</v>
      </c>
      <c r="B1" s="3">
        <f>A1*0.9</f>
        <v>17784</v>
      </c>
      <c r="C1" s="3">
        <f>A1*0.1</f>
        <v>1976</v>
      </c>
    </row>
    <row r="6" spans="1:3" x14ac:dyDescent="0.35">
      <c r="A6" s="63" t="s">
        <v>128</v>
      </c>
    </row>
    <row r="7" spans="1:3" x14ac:dyDescent="0.35">
      <c r="A7" s="3" t="s">
        <v>116</v>
      </c>
    </row>
    <row r="8" spans="1:3" x14ac:dyDescent="0.35">
      <c r="A8" s="3" t="s">
        <v>126</v>
      </c>
    </row>
    <row r="9" spans="1:3" x14ac:dyDescent="0.35">
      <c r="A9" s="3" t="s">
        <v>115</v>
      </c>
    </row>
    <row r="10" spans="1:3" x14ac:dyDescent="0.35">
      <c r="A10" s="3" t="s">
        <v>117</v>
      </c>
    </row>
    <row r="11" spans="1:3" x14ac:dyDescent="0.35">
      <c r="A11" s="3" t="s">
        <v>118</v>
      </c>
    </row>
    <row r="12" spans="1:3" x14ac:dyDescent="0.35">
      <c r="A12" s="3" t="s">
        <v>119</v>
      </c>
    </row>
    <row r="13" spans="1:3" x14ac:dyDescent="0.35">
      <c r="A13" s="3" t="s">
        <v>120</v>
      </c>
    </row>
    <row r="14" spans="1:3" x14ac:dyDescent="0.35">
      <c r="A14" s="3" t="s">
        <v>121</v>
      </c>
    </row>
    <row r="15" spans="1:3" x14ac:dyDescent="0.35">
      <c r="A15" s="3" t="s">
        <v>122</v>
      </c>
    </row>
    <row r="16" spans="1:3" x14ac:dyDescent="0.35">
      <c r="A16" s="3" t="s">
        <v>127</v>
      </c>
    </row>
    <row r="18" spans="1:1" x14ac:dyDescent="0.35">
      <c r="A18" s="63" t="s">
        <v>129</v>
      </c>
    </row>
    <row r="19" spans="1:1" x14ac:dyDescent="0.35">
      <c r="A19" s="3" t="s">
        <v>123</v>
      </c>
    </row>
    <row r="21" spans="1:1" x14ac:dyDescent="0.35">
      <c r="A21" s="63" t="s">
        <v>130</v>
      </c>
    </row>
    <row r="22" spans="1:1" x14ac:dyDescent="0.35">
      <c r="A22" s="3" t="s">
        <v>131</v>
      </c>
    </row>
    <row r="23" spans="1:1" x14ac:dyDescent="0.35">
      <c r="A23" s="3" t="s">
        <v>132</v>
      </c>
    </row>
    <row r="24" spans="1:1" x14ac:dyDescent="0.35">
      <c r="A24" s="3" t="s">
        <v>133</v>
      </c>
    </row>
    <row r="25" spans="1:1" x14ac:dyDescent="0.35">
      <c r="A25" s="3" t="s">
        <v>134</v>
      </c>
    </row>
    <row r="26" spans="1:1" x14ac:dyDescent="0.35">
      <c r="A26" s="3" t="s">
        <v>135</v>
      </c>
    </row>
    <row r="28" spans="1:1" x14ac:dyDescent="0.35">
      <c r="A28" s="63" t="s">
        <v>163</v>
      </c>
    </row>
    <row r="29" spans="1:1" x14ac:dyDescent="0.35">
      <c r="A29" s="3" t="s">
        <v>124</v>
      </c>
    </row>
    <row r="30" spans="1:1" x14ac:dyDescent="0.35">
      <c r="A30" s="3" t="s">
        <v>125</v>
      </c>
    </row>
    <row r="32" spans="1:1" x14ac:dyDescent="0.35">
      <c r="A32" s="63" t="s">
        <v>177</v>
      </c>
    </row>
    <row r="33" spans="1:1" x14ac:dyDescent="0.35">
      <c r="A33" s="3" t="s">
        <v>178</v>
      </c>
    </row>
    <row r="34" spans="1:1" x14ac:dyDescent="0.35">
      <c r="A34" s="3" t="s">
        <v>179</v>
      </c>
    </row>
    <row r="35" spans="1:1" x14ac:dyDescent="0.35">
      <c r="A35" s="3" t="s">
        <v>180</v>
      </c>
    </row>
    <row r="36" spans="1:1" x14ac:dyDescent="0.35">
      <c r="A36" s="3" t="s">
        <v>181</v>
      </c>
    </row>
    <row r="37" spans="1:1" x14ac:dyDescent="0.35">
      <c r="A37" s="3" t="s">
        <v>182</v>
      </c>
    </row>
    <row r="38" spans="1:1" x14ac:dyDescent="0.3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M164"/>
  <sheetViews>
    <sheetView showGridLines="0" zoomScale="90" zoomScaleNormal="9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15.08984375" style="3" bestFit="1" customWidth="1"/>
    <col min="6" max="6" width="9" style="3" customWidth="1"/>
    <col min="7" max="7" width="8.36328125" style="3" customWidth="1"/>
    <col min="8"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
        <v>272</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444"/>
      <c r="L2" s="445"/>
    </row>
    <row r="3" spans="1:13" ht="15" customHeight="1" x14ac:dyDescent="0.35">
      <c r="A3" s="417" t="s">
        <v>299</v>
      </c>
      <c r="B3" s="418"/>
      <c r="C3" s="145"/>
      <c r="D3" s="145"/>
      <c r="E3" s="145"/>
      <c r="F3" s="145"/>
      <c r="G3" s="145"/>
      <c r="H3" s="145"/>
      <c r="I3" s="145"/>
      <c r="J3" s="146"/>
      <c r="K3" s="446"/>
      <c r="L3" s="447"/>
      <c r="M3" s="6"/>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141"/>
      <c r="B9" s="141"/>
      <c r="C9" s="373"/>
      <c r="D9" s="375"/>
      <c r="E9" s="139"/>
      <c r="F9" s="370"/>
      <c r="G9" s="371"/>
      <c r="H9" s="448"/>
      <c r="I9" s="449"/>
      <c r="J9" s="18">
        <f t="shared" ref="J9:J14" si="0">CEILING(C9*F9*H9,1)</f>
        <v>0</v>
      </c>
      <c r="K9" s="30"/>
      <c r="L9" s="18">
        <f t="shared" ref="L9:L14" si="1">IF(J9-K9&lt;0,0,J9-K9)</f>
        <v>0</v>
      </c>
      <c r="M9" s="8"/>
    </row>
    <row r="10" spans="1:13" ht="30" customHeight="1" x14ac:dyDescent="0.35">
      <c r="A10" s="141" t="s">
        <v>228</v>
      </c>
      <c r="B10" s="141" t="s">
        <v>229</v>
      </c>
      <c r="C10" s="450">
        <v>140000</v>
      </c>
      <c r="D10" s="451"/>
      <c r="E10" s="139" t="s">
        <v>230</v>
      </c>
      <c r="F10" s="452">
        <v>1</v>
      </c>
      <c r="G10" s="453"/>
      <c r="H10" s="448">
        <v>0.05</v>
      </c>
      <c r="I10" s="449"/>
      <c r="J10" s="18">
        <f t="shared" si="0"/>
        <v>7000</v>
      </c>
      <c r="K10" s="30">
        <v>0</v>
      </c>
      <c r="L10" s="18">
        <f t="shared" si="1"/>
        <v>7000</v>
      </c>
      <c r="M10" s="8"/>
    </row>
    <row r="11" spans="1:13" ht="30" customHeight="1" x14ac:dyDescent="0.35">
      <c r="A11" s="141" t="s">
        <v>231</v>
      </c>
      <c r="B11" s="141" t="s">
        <v>232</v>
      </c>
      <c r="C11" s="450">
        <v>90000</v>
      </c>
      <c r="D11" s="451"/>
      <c r="E11" s="139" t="s">
        <v>230</v>
      </c>
      <c r="F11" s="452">
        <v>1</v>
      </c>
      <c r="G11" s="453"/>
      <c r="H11" s="448">
        <v>0.75</v>
      </c>
      <c r="I11" s="449"/>
      <c r="J11" s="18">
        <f t="shared" si="0"/>
        <v>67500</v>
      </c>
      <c r="K11" s="30">
        <v>0</v>
      </c>
      <c r="L11" s="18">
        <f t="shared" si="1"/>
        <v>67500</v>
      </c>
      <c r="M11" s="8"/>
    </row>
    <row r="12" spans="1:13" ht="30" customHeight="1" x14ac:dyDescent="0.35">
      <c r="A12" s="141" t="s">
        <v>233</v>
      </c>
      <c r="B12" s="141" t="s">
        <v>234</v>
      </c>
      <c r="C12" s="450">
        <v>22</v>
      </c>
      <c r="D12" s="451"/>
      <c r="E12" s="139" t="s">
        <v>235</v>
      </c>
      <c r="F12" s="452">
        <v>1040</v>
      </c>
      <c r="G12" s="453"/>
      <c r="H12" s="448">
        <v>1</v>
      </c>
      <c r="I12" s="449"/>
      <c r="J12" s="18">
        <f t="shared" si="0"/>
        <v>22880</v>
      </c>
      <c r="K12" s="30">
        <v>0</v>
      </c>
      <c r="L12" s="18">
        <f t="shared" si="1"/>
        <v>22880</v>
      </c>
      <c r="M12" s="8"/>
    </row>
    <row r="13" spans="1:13" ht="30" hidden="1" customHeight="1" x14ac:dyDescent="0.35">
      <c r="A13" s="141"/>
      <c r="B13" s="141"/>
      <c r="C13" s="373"/>
      <c r="D13" s="375"/>
      <c r="E13" s="139"/>
      <c r="F13" s="370"/>
      <c r="G13" s="371"/>
      <c r="H13" s="448"/>
      <c r="I13" s="449"/>
      <c r="J13" s="18">
        <f t="shared" si="0"/>
        <v>0</v>
      </c>
      <c r="K13" s="30"/>
      <c r="L13" s="18">
        <f t="shared" si="1"/>
        <v>0</v>
      </c>
      <c r="M13" s="8"/>
    </row>
    <row r="14" spans="1:13" ht="30" hidden="1" customHeight="1" x14ac:dyDescent="0.35">
      <c r="A14" s="141"/>
      <c r="B14" s="141"/>
      <c r="C14" s="373"/>
      <c r="D14" s="375"/>
      <c r="E14" s="139"/>
      <c r="F14" s="370"/>
      <c r="G14" s="371"/>
      <c r="H14" s="448"/>
      <c r="I14" s="449"/>
      <c r="J14" s="18">
        <f t="shared" si="0"/>
        <v>0</v>
      </c>
      <c r="K14" s="30"/>
      <c r="L14" s="18">
        <f t="shared" si="1"/>
        <v>0</v>
      </c>
      <c r="M14" s="8"/>
    </row>
    <row r="15" spans="1:13" x14ac:dyDescent="0.35">
      <c r="A15" s="278" t="s">
        <v>41</v>
      </c>
      <c r="B15" s="279"/>
      <c r="C15" s="279"/>
      <c r="D15" s="279"/>
      <c r="E15" s="279"/>
      <c r="F15" s="279"/>
      <c r="G15" s="279"/>
      <c r="H15" s="279"/>
      <c r="I15" s="280"/>
      <c r="J15" s="18">
        <f>SUM(J9:J14)</f>
        <v>97380</v>
      </c>
      <c r="K15" s="18">
        <f>SUM(K9:K14)</f>
        <v>0</v>
      </c>
      <c r="L15" s="18">
        <f>SUM(L9:L14)</f>
        <v>97380</v>
      </c>
    </row>
    <row r="16" spans="1:13" ht="22.5" customHeight="1" x14ac:dyDescent="0.35">
      <c r="A16" s="23" t="s">
        <v>17</v>
      </c>
      <c r="B16" s="112"/>
      <c r="C16" s="113"/>
      <c r="D16" s="113"/>
      <c r="E16" s="113"/>
      <c r="F16" s="113"/>
      <c r="G16" s="113"/>
      <c r="H16" s="113"/>
      <c r="I16" s="113"/>
      <c r="J16" s="21"/>
      <c r="K16" s="21"/>
      <c r="L16" s="22"/>
    </row>
    <row r="17" spans="1:12" ht="200.15" customHeight="1" x14ac:dyDescent="0.35">
      <c r="A17" s="454" t="s">
        <v>236</v>
      </c>
      <c r="B17" s="455"/>
      <c r="C17" s="455"/>
      <c r="D17" s="455"/>
      <c r="E17" s="455"/>
      <c r="F17" s="455"/>
      <c r="G17" s="455"/>
      <c r="H17" s="455"/>
      <c r="I17" s="455"/>
      <c r="J17" s="455"/>
      <c r="K17" s="455"/>
      <c r="L17" s="456"/>
    </row>
    <row r="18" spans="1:12" ht="16.5" hidden="1" customHeight="1" x14ac:dyDescent="0.35">
      <c r="A18" s="457"/>
      <c r="B18" s="458"/>
      <c r="C18" s="458"/>
      <c r="D18" s="458"/>
      <c r="E18" s="458"/>
      <c r="F18" s="458"/>
      <c r="G18" s="458"/>
      <c r="H18" s="458"/>
      <c r="I18" s="458"/>
      <c r="J18" s="458"/>
      <c r="K18" s="458"/>
      <c r="L18" s="459"/>
    </row>
    <row r="19" spans="1:12" x14ac:dyDescent="0.35">
      <c r="A19" s="118" t="s">
        <v>28</v>
      </c>
      <c r="B19" s="119"/>
      <c r="C19" s="119"/>
      <c r="D19" s="119"/>
      <c r="E19" s="119"/>
      <c r="F19" s="119"/>
      <c r="G19" s="119"/>
      <c r="H19" s="119"/>
      <c r="I19" s="119"/>
      <c r="J19" s="119"/>
      <c r="K19" s="119"/>
      <c r="L19" s="93"/>
    </row>
    <row r="20" spans="1:12" x14ac:dyDescent="0.35">
      <c r="A20" s="335" t="s">
        <v>42</v>
      </c>
      <c r="B20" s="323"/>
      <c r="C20" s="324"/>
      <c r="D20" s="392" t="s">
        <v>2</v>
      </c>
      <c r="E20" s="392"/>
      <c r="F20" s="392"/>
      <c r="G20" s="392"/>
      <c r="H20" s="392"/>
      <c r="I20" s="392"/>
      <c r="J20" s="392"/>
      <c r="K20" s="392"/>
      <c r="L20" s="392"/>
    </row>
    <row r="21" spans="1:12" ht="28.5" customHeight="1" x14ac:dyDescent="0.35">
      <c r="A21" s="292" t="s">
        <v>238</v>
      </c>
      <c r="B21" s="293"/>
      <c r="C21" s="313"/>
      <c r="D21" s="393" t="s">
        <v>54</v>
      </c>
      <c r="E21" s="393"/>
      <c r="F21" s="393"/>
      <c r="G21" s="393"/>
      <c r="H21" s="393"/>
      <c r="I21" s="393"/>
      <c r="J21" s="393"/>
      <c r="K21" s="393"/>
      <c r="L21" s="393"/>
    </row>
    <row r="22" spans="1:12" ht="15" customHeight="1" x14ac:dyDescent="0.35">
      <c r="A22" s="325"/>
      <c r="B22" s="326"/>
      <c r="C22" s="327"/>
      <c r="D22" s="334" t="s">
        <v>57</v>
      </c>
      <c r="E22" s="334"/>
      <c r="F22" s="314" t="s">
        <v>46</v>
      </c>
      <c r="G22" s="315"/>
      <c r="H22" s="315"/>
      <c r="I22" s="316"/>
      <c r="J22" s="284" t="s">
        <v>49</v>
      </c>
      <c r="K22" s="302" t="s">
        <v>47</v>
      </c>
      <c r="L22" s="284" t="s">
        <v>39</v>
      </c>
    </row>
    <row r="23" spans="1:12" ht="20.25" customHeight="1" x14ac:dyDescent="0.35">
      <c r="A23" s="328"/>
      <c r="B23" s="329"/>
      <c r="C23" s="330"/>
      <c r="D23" s="334"/>
      <c r="E23" s="334"/>
      <c r="F23" s="317"/>
      <c r="G23" s="318"/>
      <c r="H23" s="318"/>
      <c r="I23" s="319"/>
      <c r="J23" s="284"/>
      <c r="K23" s="302"/>
      <c r="L23" s="284"/>
    </row>
    <row r="24" spans="1:12" ht="30" hidden="1" customHeight="1" x14ac:dyDescent="0.35">
      <c r="A24" s="370"/>
      <c r="B24" s="371"/>
      <c r="C24" s="372"/>
      <c r="D24" s="460"/>
      <c r="E24" s="460"/>
      <c r="F24" s="461"/>
      <c r="G24" s="462"/>
      <c r="H24" s="462"/>
      <c r="I24" s="463"/>
      <c r="J24" s="18">
        <f>CEILING(D24*F24,1)</f>
        <v>0</v>
      </c>
      <c r="K24" s="30"/>
      <c r="L24" s="18">
        <f>IF(J24-K24&lt;0,0,J24-K24)</f>
        <v>0</v>
      </c>
    </row>
    <row r="25" spans="1:12" ht="30" customHeight="1" x14ac:dyDescent="0.35">
      <c r="A25" s="464" t="s">
        <v>228</v>
      </c>
      <c r="B25" s="465"/>
      <c r="C25" s="466"/>
      <c r="D25" s="460">
        <v>7000</v>
      </c>
      <c r="E25" s="460"/>
      <c r="F25" s="461">
        <v>0.25</v>
      </c>
      <c r="G25" s="462"/>
      <c r="H25" s="462"/>
      <c r="I25" s="463"/>
      <c r="J25" s="18">
        <f>CEILING(D25*F25,1)</f>
        <v>1750</v>
      </c>
      <c r="K25" s="30">
        <v>0</v>
      </c>
      <c r="L25" s="18">
        <f>IF(J25-K25&lt;0,0,J25-K25)</f>
        <v>1750</v>
      </c>
    </row>
    <row r="26" spans="1:12" ht="30" customHeight="1" x14ac:dyDescent="0.35">
      <c r="A26" s="464" t="s">
        <v>231</v>
      </c>
      <c r="B26" s="465"/>
      <c r="C26" s="466"/>
      <c r="D26" s="460">
        <v>67500</v>
      </c>
      <c r="E26" s="460"/>
      <c r="F26" s="461">
        <v>0.25</v>
      </c>
      <c r="G26" s="462"/>
      <c r="H26" s="462"/>
      <c r="I26" s="463"/>
      <c r="J26" s="18">
        <f>CEILING(D26*F26,1)</f>
        <v>16875</v>
      </c>
      <c r="K26" s="30">
        <v>0</v>
      </c>
      <c r="L26" s="18">
        <f>IF(J26-K26&lt;0,0,J26-K26)</f>
        <v>16875</v>
      </c>
    </row>
    <row r="27" spans="1:12" ht="30" customHeight="1" x14ac:dyDescent="0.35">
      <c r="A27" s="464" t="s">
        <v>233</v>
      </c>
      <c r="B27" s="465"/>
      <c r="C27" s="466"/>
      <c r="D27" s="460">
        <v>22880</v>
      </c>
      <c r="E27" s="460"/>
      <c r="F27" s="461">
        <v>0.25</v>
      </c>
      <c r="G27" s="462"/>
      <c r="H27" s="462"/>
      <c r="I27" s="463"/>
      <c r="J27" s="18">
        <f>CEILING(D27*F27,1)</f>
        <v>5720</v>
      </c>
      <c r="K27" s="30">
        <v>0</v>
      </c>
      <c r="L27" s="18">
        <f>IF(J27-K27&lt;0,0,J27-K27)</f>
        <v>5720</v>
      </c>
    </row>
    <row r="28" spans="1:12" ht="30" hidden="1" customHeight="1" x14ac:dyDescent="0.35">
      <c r="A28" s="370"/>
      <c r="B28" s="371"/>
      <c r="C28" s="372"/>
      <c r="D28" s="460"/>
      <c r="E28" s="460"/>
      <c r="F28" s="370"/>
      <c r="G28" s="371"/>
      <c r="H28" s="371"/>
      <c r="I28" s="372"/>
      <c r="J28" s="18">
        <f>CEILING(D28*F28,1)</f>
        <v>0</v>
      </c>
      <c r="K28" s="30"/>
      <c r="L28" s="18">
        <f>IF(J28-K28&lt;0,0,J28-K28)</f>
        <v>0</v>
      </c>
    </row>
    <row r="29" spans="1:12" x14ac:dyDescent="0.35">
      <c r="A29" s="278" t="s">
        <v>41</v>
      </c>
      <c r="B29" s="279"/>
      <c r="C29" s="279"/>
      <c r="D29" s="279"/>
      <c r="E29" s="279"/>
      <c r="F29" s="279"/>
      <c r="G29" s="279"/>
      <c r="H29" s="279"/>
      <c r="I29" s="280"/>
      <c r="J29" s="18">
        <f>SUM(J24:J28)</f>
        <v>24345</v>
      </c>
      <c r="K29" s="18">
        <f>SUM(K24:K28)</f>
        <v>0</v>
      </c>
      <c r="L29" s="18">
        <f>SUM(L24:L28)</f>
        <v>24345</v>
      </c>
    </row>
    <row r="30" spans="1:12" ht="22.5" customHeight="1" x14ac:dyDescent="0.35">
      <c r="A30" s="23" t="s">
        <v>17</v>
      </c>
      <c r="B30" s="112"/>
      <c r="C30" s="113"/>
      <c r="D30" s="113"/>
      <c r="E30" s="113"/>
      <c r="F30" s="113"/>
      <c r="G30" s="113"/>
      <c r="H30" s="113"/>
      <c r="I30" s="113"/>
      <c r="J30" s="21"/>
      <c r="K30" s="21"/>
      <c r="L30" s="22"/>
    </row>
    <row r="31" spans="1:12" ht="200.15" customHeight="1" x14ac:dyDescent="0.35">
      <c r="A31" s="454" t="s">
        <v>237</v>
      </c>
      <c r="B31" s="455"/>
      <c r="C31" s="455"/>
      <c r="D31" s="455"/>
      <c r="E31" s="455"/>
      <c r="F31" s="455"/>
      <c r="G31" s="455"/>
      <c r="H31" s="455"/>
      <c r="I31" s="455"/>
      <c r="J31" s="455"/>
      <c r="K31" s="455"/>
      <c r="L31" s="456"/>
    </row>
    <row r="32" spans="1:12" ht="16.5" hidden="1" customHeight="1" x14ac:dyDescent="0.35">
      <c r="A32" s="457"/>
      <c r="B32" s="458"/>
      <c r="C32" s="458"/>
      <c r="D32" s="458"/>
      <c r="E32" s="458"/>
      <c r="F32" s="458"/>
      <c r="G32" s="458"/>
      <c r="H32" s="458"/>
      <c r="I32" s="458"/>
      <c r="J32" s="458"/>
      <c r="K32" s="458"/>
      <c r="L32" s="459"/>
    </row>
    <row r="33" spans="1:12" x14ac:dyDescent="0.35">
      <c r="A33" s="118" t="s">
        <v>29</v>
      </c>
      <c r="B33" s="119"/>
      <c r="C33" s="119"/>
      <c r="D33" s="119"/>
      <c r="E33" s="119"/>
      <c r="F33" s="119"/>
      <c r="G33" s="119"/>
      <c r="H33" s="119"/>
      <c r="I33" s="119"/>
      <c r="J33" s="119"/>
      <c r="K33" s="119"/>
      <c r="L33" s="93"/>
    </row>
    <row r="34" spans="1:12" ht="29" x14ac:dyDescent="0.35">
      <c r="A34" s="7" t="s">
        <v>10</v>
      </c>
      <c r="B34" s="378" t="s">
        <v>11</v>
      </c>
      <c r="C34" s="379"/>
      <c r="D34" s="97" t="s">
        <v>12</v>
      </c>
      <c r="E34" s="115" t="s">
        <v>184</v>
      </c>
      <c r="F34" s="378" t="s">
        <v>2</v>
      </c>
      <c r="G34" s="389"/>
      <c r="H34" s="389"/>
      <c r="I34" s="389"/>
      <c r="J34" s="389"/>
      <c r="K34" s="389"/>
      <c r="L34" s="379"/>
    </row>
    <row r="35" spans="1:12" ht="47.25" customHeight="1" x14ac:dyDescent="0.35">
      <c r="A35" s="110" t="s">
        <v>19</v>
      </c>
      <c r="B35" s="292" t="s">
        <v>55</v>
      </c>
      <c r="C35" s="313"/>
      <c r="D35" s="83" t="s">
        <v>225</v>
      </c>
      <c r="E35" s="111" t="s">
        <v>226</v>
      </c>
      <c r="F35" s="292" t="s">
        <v>23</v>
      </c>
      <c r="G35" s="293"/>
      <c r="H35" s="293"/>
      <c r="I35" s="293"/>
      <c r="J35" s="293"/>
      <c r="K35" s="293"/>
      <c r="L35" s="313"/>
    </row>
    <row r="36" spans="1:12" ht="15" customHeight="1" x14ac:dyDescent="0.35">
      <c r="A36" s="325"/>
      <c r="B36" s="326"/>
      <c r="C36" s="326"/>
      <c r="D36" s="326"/>
      <c r="E36" s="327"/>
      <c r="F36" s="284" t="s">
        <v>21</v>
      </c>
      <c r="G36" s="302" t="s">
        <v>192</v>
      </c>
      <c r="H36" s="284" t="s">
        <v>22</v>
      </c>
      <c r="I36" s="287" t="s">
        <v>185</v>
      </c>
      <c r="J36" s="284" t="s">
        <v>49</v>
      </c>
      <c r="K36" s="302" t="s">
        <v>47</v>
      </c>
      <c r="L36" s="284" t="s">
        <v>39</v>
      </c>
    </row>
    <row r="37" spans="1:12" s="8" customFormat="1" ht="33.75" customHeight="1" x14ac:dyDescent="0.35">
      <c r="A37" s="328"/>
      <c r="B37" s="329"/>
      <c r="C37" s="329"/>
      <c r="D37" s="329"/>
      <c r="E37" s="330"/>
      <c r="F37" s="284"/>
      <c r="G37" s="302"/>
      <c r="H37" s="284"/>
      <c r="I37" s="288"/>
      <c r="J37" s="284"/>
      <c r="K37" s="302"/>
      <c r="L37" s="284"/>
    </row>
    <row r="38" spans="1:12" s="8" customFormat="1" ht="45" hidden="1" customHeight="1" x14ac:dyDescent="0.35">
      <c r="A38" s="142"/>
      <c r="B38" s="467"/>
      <c r="C38" s="468"/>
      <c r="D38" s="86"/>
      <c r="E38" s="86" t="str">
        <f t="shared" ref="E38:E52" si="2">IF((D38="Lodging"),"Night",IF((D38="Meals"),"Day",IF((D38="Mileage"),"Mile",IF((D38="Transportation"),"Round-trip","N/A"))))</f>
        <v>N/A</v>
      </c>
      <c r="F38" s="139"/>
      <c r="G38" s="138"/>
      <c r="H38" s="143"/>
      <c r="I38" s="143"/>
      <c r="J38" s="18">
        <f t="shared" ref="J38:J52" si="3">CEILING(F38*G38*H38*I38,1)</f>
        <v>0</v>
      </c>
      <c r="K38" s="30"/>
      <c r="L38" s="18">
        <f t="shared" ref="L38:L52" si="4">IF(J38-K38&lt;0,0,J38-K38)</f>
        <v>0</v>
      </c>
    </row>
    <row r="39" spans="1:12" s="8" customFormat="1" ht="45" customHeight="1" x14ac:dyDescent="0.35">
      <c r="A39" s="142" t="s">
        <v>243</v>
      </c>
      <c r="B39" s="467" t="s">
        <v>244</v>
      </c>
      <c r="C39" s="468"/>
      <c r="D39" s="86" t="s">
        <v>183</v>
      </c>
      <c r="E39" s="86" t="str">
        <f t="shared" si="2"/>
        <v>N/A</v>
      </c>
      <c r="F39" s="139">
        <v>50</v>
      </c>
      <c r="G39" s="138">
        <v>1</v>
      </c>
      <c r="H39" s="143">
        <v>1</v>
      </c>
      <c r="I39" s="143">
        <v>1</v>
      </c>
      <c r="J39" s="18">
        <f t="shared" si="3"/>
        <v>50</v>
      </c>
      <c r="K39" s="30">
        <v>0</v>
      </c>
      <c r="L39" s="18">
        <f t="shared" si="4"/>
        <v>50</v>
      </c>
    </row>
    <row r="40" spans="1:12" s="8" customFormat="1" ht="45" customHeight="1" x14ac:dyDescent="0.35">
      <c r="A40" s="142" t="s">
        <v>243</v>
      </c>
      <c r="B40" s="467" t="s">
        <v>244</v>
      </c>
      <c r="C40" s="468"/>
      <c r="D40" s="86" t="s">
        <v>182</v>
      </c>
      <c r="E40" s="86" t="str">
        <f t="shared" si="2"/>
        <v>N/A</v>
      </c>
      <c r="F40" s="139">
        <v>50</v>
      </c>
      <c r="G40" s="138">
        <v>1</v>
      </c>
      <c r="H40" s="143">
        <v>1</v>
      </c>
      <c r="I40" s="143">
        <v>1</v>
      </c>
      <c r="J40" s="18">
        <f t="shared" si="3"/>
        <v>50</v>
      </c>
      <c r="K40" s="30">
        <v>0</v>
      </c>
      <c r="L40" s="18">
        <f t="shared" si="4"/>
        <v>50</v>
      </c>
    </row>
    <row r="41" spans="1:12" s="8" customFormat="1" ht="45" customHeight="1" x14ac:dyDescent="0.35">
      <c r="A41" s="142" t="s">
        <v>243</v>
      </c>
      <c r="B41" s="467" t="s">
        <v>244</v>
      </c>
      <c r="C41" s="468"/>
      <c r="D41" s="86" t="s">
        <v>181</v>
      </c>
      <c r="E41" s="86" t="str">
        <f t="shared" si="2"/>
        <v>Round-trip</v>
      </c>
      <c r="F41" s="139">
        <v>600</v>
      </c>
      <c r="G41" s="138">
        <v>1</v>
      </c>
      <c r="H41" s="143">
        <v>1</v>
      </c>
      <c r="I41" s="143">
        <v>1</v>
      </c>
      <c r="J41" s="18">
        <f t="shared" si="3"/>
        <v>600</v>
      </c>
      <c r="K41" s="30">
        <v>0</v>
      </c>
      <c r="L41" s="18">
        <f t="shared" si="4"/>
        <v>600</v>
      </c>
    </row>
    <row r="42" spans="1:12" s="8" customFormat="1" ht="45" customHeight="1" x14ac:dyDescent="0.35">
      <c r="A42" s="142" t="s">
        <v>243</v>
      </c>
      <c r="B42" s="467" t="s">
        <v>244</v>
      </c>
      <c r="C42" s="468"/>
      <c r="D42" s="86" t="s">
        <v>180</v>
      </c>
      <c r="E42" s="86" t="str">
        <f t="shared" si="2"/>
        <v>Mile</v>
      </c>
      <c r="F42" s="139">
        <v>0.51</v>
      </c>
      <c r="G42" s="138">
        <v>100</v>
      </c>
      <c r="H42" s="143">
        <v>1</v>
      </c>
      <c r="I42" s="143">
        <v>1</v>
      </c>
      <c r="J42" s="18">
        <f t="shared" si="3"/>
        <v>51</v>
      </c>
      <c r="K42" s="30">
        <v>0</v>
      </c>
      <c r="L42" s="18">
        <f t="shared" si="4"/>
        <v>51</v>
      </c>
    </row>
    <row r="43" spans="1:12" s="8" customFormat="1" ht="45" customHeight="1" x14ac:dyDescent="0.35">
      <c r="A43" s="142" t="s">
        <v>243</v>
      </c>
      <c r="B43" s="467" t="s">
        <v>244</v>
      </c>
      <c r="C43" s="468"/>
      <c r="D43" s="86" t="s">
        <v>179</v>
      </c>
      <c r="E43" s="86" t="str">
        <f t="shared" si="2"/>
        <v>Day</v>
      </c>
      <c r="F43" s="139">
        <v>51</v>
      </c>
      <c r="G43" s="138">
        <v>5.5</v>
      </c>
      <c r="H43" s="143">
        <v>1</v>
      </c>
      <c r="I43" s="143">
        <v>1</v>
      </c>
      <c r="J43" s="18">
        <f t="shared" si="3"/>
        <v>281</v>
      </c>
      <c r="K43" s="30">
        <v>0</v>
      </c>
      <c r="L43" s="18">
        <f t="shared" si="4"/>
        <v>281</v>
      </c>
    </row>
    <row r="44" spans="1:12" s="8" customFormat="1" ht="45" customHeight="1" x14ac:dyDescent="0.35">
      <c r="A44" s="142" t="s">
        <v>243</v>
      </c>
      <c r="B44" s="467" t="s">
        <v>244</v>
      </c>
      <c r="C44" s="468"/>
      <c r="D44" s="86" t="s">
        <v>178</v>
      </c>
      <c r="E44" s="86" t="str">
        <f t="shared" si="2"/>
        <v>Night</v>
      </c>
      <c r="F44" s="139">
        <v>94</v>
      </c>
      <c r="G44" s="138">
        <v>5</v>
      </c>
      <c r="H44" s="143">
        <v>1</v>
      </c>
      <c r="I44" s="143">
        <v>1</v>
      </c>
      <c r="J44" s="18">
        <f t="shared" si="3"/>
        <v>470</v>
      </c>
      <c r="K44" s="30">
        <v>0</v>
      </c>
      <c r="L44" s="18">
        <f t="shared" si="4"/>
        <v>470</v>
      </c>
    </row>
    <row r="45" spans="1:12" s="8" customFormat="1" ht="45" customHeight="1" x14ac:dyDescent="0.35">
      <c r="A45" s="142" t="s">
        <v>241</v>
      </c>
      <c r="B45" s="467" t="s">
        <v>242</v>
      </c>
      <c r="C45" s="468"/>
      <c r="D45" s="86" t="s">
        <v>180</v>
      </c>
      <c r="E45" s="86" t="str">
        <f t="shared" si="2"/>
        <v>Mile</v>
      </c>
      <c r="F45" s="139">
        <v>0.51</v>
      </c>
      <c r="G45" s="138">
        <v>250</v>
      </c>
      <c r="H45" s="143">
        <v>1</v>
      </c>
      <c r="I45" s="143">
        <v>20</v>
      </c>
      <c r="J45" s="18">
        <f t="shared" si="3"/>
        <v>2550</v>
      </c>
      <c r="K45" s="30">
        <v>0</v>
      </c>
      <c r="L45" s="18">
        <f t="shared" si="4"/>
        <v>2550</v>
      </c>
    </row>
    <row r="46" spans="1:12" s="8" customFormat="1" ht="45" customHeight="1" x14ac:dyDescent="0.35">
      <c r="A46" s="142" t="s">
        <v>239</v>
      </c>
      <c r="B46" s="467" t="s">
        <v>240</v>
      </c>
      <c r="C46" s="468"/>
      <c r="D46" s="86" t="s">
        <v>182</v>
      </c>
      <c r="E46" s="86" t="str">
        <f t="shared" si="2"/>
        <v>N/A</v>
      </c>
      <c r="F46" s="139">
        <v>25</v>
      </c>
      <c r="G46" s="138">
        <v>1</v>
      </c>
      <c r="H46" s="143">
        <v>3</v>
      </c>
      <c r="I46" s="143">
        <v>1</v>
      </c>
      <c r="J46" s="18">
        <f t="shared" si="3"/>
        <v>75</v>
      </c>
      <c r="K46" s="30">
        <v>0</v>
      </c>
      <c r="L46" s="18">
        <f t="shared" si="4"/>
        <v>75</v>
      </c>
    </row>
    <row r="47" spans="1:12" s="8" customFormat="1" ht="45" customHeight="1" x14ac:dyDescent="0.35">
      <c r="A47" s="142" t="s">
        <v>239</v>
      </c>
      <c r="B47" s="467" t="s">
        <v>240</v>
      </c>
      <c r="C47" s="468"/>
      <c r="D47" s="86" t="s">
        <v>183</v>
      </c>
      <c r="E47" s="86" t="str">
        <f t="shared" si="2"/>
        <v>N/A</v>
      </c>
      <c r="F47" s="139">
        <v>50</v>
      </c>
      <c r="G47" s="138">
        <v>1</v>
      </c>
      <c r="H47" s="143">
        <v>3</v>
      </c>
      <c r="I47" s="143">
        <v>1</v>
      </c>
      <c r="J47" s="18">
        <f t="shared" si="3"/>
        <v>150</v>
      </c>
      <c r="K47" s="30">
        <v>0</v>
      </c>
      <c r="L47" s="18">
        <f t="shared" si="4"/>
        <v>150</v>
      </c>
    </row>
    <row r="48" spans="1:12" s="8" customFormat="1" ht="45" customHeight="1" x14ac:dyDescent="0.35">
      <c r="A48" s="142" t="s">
        <v>239</v>
      </c>
      <c r="B48" s="467" t="s">
        <v>240</v>
      </c>
      <c r="C48" s="468"/>
      <c r="D48" s="86" t="s">
        <v>181</v>
      </c>
      <c r="E48" s="86" t="str">
        <f t="shared" si="2"/>
        <v>Round-trip</v>
      </c>
      <c r="F48" s="139">
        <v>500</v>
      </c>
      <c r="G48" s="138">
        <v>1</v>
      </c>
      <c r="H48" s="143">
        <v>3</v>
      </c>
      <c r="I48" s="143">
        <v>1</v>
      </c>
      <c r="J48" s="18">
        <f t="shared" si="3"/>
        <v>1500</v>
      </c>
      <c r="K48" s="30">
        <v>0</v>
      </c>
      <c r="L48" s="18">
        <f t="shared" si="4"/>
        <v>1500</v>
      </c>
    </row>
    <row r="49" spans="1:12" s="8" customFormat="1" ht="45" customHeight="1" x14ac:dyDescent="0.35">
      <c r="A49" s="142" t="s">
        <v>239</v>
      </c>
      <c r="B49" s="467" t="s">
        <v>240</v>
      </c>
      <c r="C49" s="468"/>
      <c r="D49" s="86" t="s">
        <v>180</v>
      </c>
      <c r="E49" s="86" t="str">
        <f t="shared" si="2"/>
        <v>Mile</v>
      </c>
      <c r="F49" s="139">
        <v>0.51</v>
      </c>
      <c r="G49" s="138">
        <v>100</v>
      </c>
      <c r="H49" s="143">
        <v>1</v>
      </c>
      <c r="I49" s="143">
        <v>1</v>
      </c>
      <c r="J49" s="18">
        <f t="shared" si="3"/>
        <v>51</v>
      </c>
      <c r="K49" s="30">
        <v>0</v>
      </c>
      <c r="L49" s="18">
        <f t="shared" si="4"/>
        <v>51</v>
      </c>
    </row>
    <row r="50" spans="1:12" s="8" customFormat="1" ht="45" customHeight="1" x14ac:dyDescent="0.35">
      <c r="A50" s="142" t="s">
        <v>239</v>
      </c>
      <c r="B50" s="467" t="s">
        <v>240</v>
      </c>
      <c r="C50" s="468"/>
      <c r="D50" s="86" t="s">
        <v>179</v>
      </c>
      <c r="E50" s="86" t="str">
        <f t="shared" si="2"/>
        <v>Day</v>
      </c>
      <c r="F50" s="139">
        <v>71</v>
      </c>
      <c r="G50" s="138">
        <v>3.5</v>
      </c>
      <c r="H50" s="143">
        <v>3</v>
      </c>
      <c r="I50" s="143">
        <v>1</v>
      </c>
      <c r="J50" s="18">
        <f t="shared" si="3"/>
        <v>746</v>
      </c>
      <c r="K50" s="30">
        <v>0</v>
      </c>
      <c r="L50" s="18">
        <f t="shared" si="4"/>
        <v>746</v>
      </c>
    </row>
    <row r="51" spans="1:12" s="8" customFormat="1" ht="45" customHeight="1" x14ac:dyDescent="0.35">
      <c r="A51" s="142" t="s">
        <v>239</v>
      </c>
      <c r="B51" s="467" t="s">
        <v>240</v>
      </c>
      <c r="C51" s="468"/>
      <c r="D51" s="86" t="s">
        <v>178</v>
      </c>
      <c r="E51" s="86" t="str">
        <f t="shared" si="2"/>
        <v>Night</v>
      </c>
      <c r="F51" s="139">
        <v>224</v>
      </c>
      <c r="G51" s="138">
        <v>3</v>
      </c>
      <c r="H51" s="143">
        <v>3</v>
      </c>
      <c r="I51" s="143">
        <v>1</v>
      </c>
      <c r="J51" s="18">
        <f t="shared" si="3"/>
        <v>2016</v>
      </c>
      <c r="K51" s="30">
        <v>0</v>
      </c>
      <c r="L51" s="18">
        <f t="shared" si="4"/>
        <v>2016</v>
      </c>
    </row>
    <row r="52" spans="1:12" s="8" customFormat="1" ht="45" hidden="1" customHeight="1" x14ac:dyDescent="0.35">
      <c r="A52" s="142"/>
      <c r="B52" s="467"/>
      <c r="C52" s="468"/>
      <c r="D52" s="86"/>
      <c r="E52" s="86" t="str">
        <f t="shared" si="2"/>
        <v>N/A</v>
      </c>
      <c r="F52" s="139"/>
      <c r="G52" s="138"/>
      <c r="H52" s="143"/>
      <c r="I52" s="143"/>
      <c r="J52" s="18">
        <f t="shared" si="3"/>
        <v>0</v>
      </c>
      <c r="K52" s="30"/>
      <c r="L52" s="18">
        <f t="shared" si="4"/>
        <v>0</v>
      </c>
    </row>
    <row r="53" spans="1:12" x14ac:dyDescent="0.35">
      <c r="A53" s="278" t="s">
        <v>41</v>
      </c>
      <c r="B53" s="279"/>
      <c r="C53" s="279"/>
      <c r="D53" s="279"/>
      <c r="E53" s="279"/>
      <c r="F53" s="279"/>
      <c r="G53" s="279"/>
      <c r="H53" s="279"/>
      <c r="I53" s="280"/>
      <c r="J53" s="18">
        <f>SUM(J38:J52)</f>
        <v>8590</v>
      </c>
      <c r="K53" s="18">
        <f>SUM(K38:K52)</f>
        <v>0</v>
      </c>
      <c r="L53" s="18">
        <f>SUM(L38:L52)</f>
        <v>8590</v>
      </c>
    </row>
    <row r="54" spans="1:12" ht="22.5" customHeight="1" x14ac:dyDescent="0.35">
      <c r="A54" s="23" t="s">
        <v>17</v>
      </c>
      <c r="B54" s="112"/>
      <c r="C54" s="113"/>
      <c r="D54" s="113"/>
      <c r="E54" s="113"/>
      <c r="F54" s="113"/>
      <c r="G54" s="113"/>
      <c r="H54" s="113"/>
      <c r="I54" s="113"/>
      <c r="J54" s="21"/>
      <c r="K54" s="21"/>
      <c r="L54" s="22"/>
    </row>
    <row r="55" spans="1:12" ht="200.15" customHeight="1" x14ac:dyDescent="0.35">
      <c r="A55" s="454" t="s">
        <v>245</v>
      </c>
      <c r="B55" s="455"/>
      <c r="C55" s="455"/>
      <c r="D55" s="455"/>
      <c r="E55" s="455"/>
      <c r="F55" s="455"/>
      <c r="G55" s="455"/>
      <c r="H55" s="455"/>
      <c r="I55" s="455"/>
      <c r="J55" s="455"/>
      <c r="K55" s="455"/>
      <c r="L55" s="456"/>
    </row>
    <row r="56" spans="1:12" ht="16.5" hidden="1" customHeight="1" x14ac:dyDescent="0.35">
      <c r="A56" s="457"/>
      <c r="B56" s="458"/>
      <c r="C56" s="458"/>
      <c r="D56" s="458"/>
      <c r="E56" s="458"/>
      <c r="F56" s="458"/>
      <c r="G56" s="458"/>
      <c r="H56" s="458"/>
      <c r="I56" s="458"/>
      <c r="J56" s="458"/>
      <c r="K56" s="458"/>
      <c r="L56" s="459"/>
    </row>
    <row r="57" spans="1:12" x14ac:dyDescent="0.35">
      <c r="A57" s="118" t="s">
        <v>30</v>
      </c>
      <c r="B57" s="119"/>
      <c r="C57" s="119"/>
      <c r="D57" s="119"/>
      <c r="E57" s="119"/>
      <c r="F57" s="119"/>
      <c r="G57" s="119"/>
      <c r="H57" s="119"/>
      <c r="I57" s="119"/>
      <c r="J57" s="119"/>
      <c r="K57" s="119"/>
      <c r="L57" s="93"/>
    </row>
    <row r="58" spans="1:12" x14ac:dyDescent="0.35">
      <c r="A58" s="335" t="s">
        <v>14</v>
      </c>
      <c r="B58" s="323"/>
      <c r="C58" s="324"/>
      <c r="D58" s="335" t="s">
        <v>2</v>
      </c>
      <c r="E58" s="323"/>
      <c r="F58" s="323"/>
      <c r="G58" s="323"/>
      <c r="H58" s="323"/>
      <c r="I58" s="323"/>
      <c r="J58" s="323"/>
      <c r="K58" s="323"/>
      <c r="L58" s="324"/>
    </row>
    <row r="59" spans="1:12" ht="30" customHeight="1" x14ac:dyDescent="0.35">
      <c r="A59" s="292" t="s">
        <v>24</v>
      </c>
      <c r="B59" s="293"/>
      <c r="C59" s="313"/>
      <c r="D59" s="292" t="s">
        <v>25</v>
      </c>
      <c r="E59" s="293"/>
      <c r="F59" s="293"/>
      <c r="G59" s="293"/>
      <c r="H59" s="293"/>
      <c r="I59" s="293"/>
      <c r="J59" s="293"/>
      <c r="K59" s="293"/>
      <c r="L59" s="313"/>
    </row>
    <row r="60" spans="1:12" ht="15" customHeight="1" x14ac:dyDescent="0.35">
      <c r="A60" s="325"/>
      <c r="B60" s="326"/>
      <c r="C60" s="327"/>
      <c r="D60" s="334" t="s">
        <v>26</v>
      </c>
      <c r="E60" s="334"/>
      <c r="F60" s="314" t="s">
        <v>21</v>
      </c>
      <c r="G60" s="315"/>
      <c r="H60" s="315"/>
      <c r="I60" s="316"/>
      <c r="J60" s="284" t="s">
        <v>49</v>
      </c>
      <c r="K60" s="302" t="s">
        <v>47</v>
      </c>
      <c r="L60" s="284" t="s">
        <v>39</v>
      </c>
    </row>
    <row r="61" spans="1:12" x14ac:dyDescent="0.35">
      <c r="A61" s="328"/>
      <c r="B61" s="329"/>
      <c r="C61" s="330"/>
      <c r="D61" s="334"/>
      <c r="E61" s="334"/>
      <c r="F61" s="317"/>
      <c r="G61" s="318"/>
      <c r="H61" s="318"/>
      <c r="I61" s="319"/>
      <c r="J61" s="284"/>
      <c r="K61" s="302"/>
      <c r="L61" s="284"/>
    </row>
    <row r="62" spans="1:12" ht="45.75" hidden="1" customHeight="1" x14ac:dyDescent="0.35">
      <c r="A62" s="373"/>
      <c r="B62" s="374"/>
      <c r="C62" s="375"/>
      <c r="D62" s="345"/>
      <c r="E62" s="345"/>
      <c r="F62" s="469"/>
      <c r="G62" s="470"/>
      <c r="H62" s="470"/>
      <c r="I62" s="471"/>
      <c r="J62" s="18">
        <f>CEILING(D62*F62,1)</f>
        <v>0</v>
      </c>
      <c r="K62" s="30"/>
      <c r="L62" s="18">
        <f>IF(J62-K62&lt;0,0,J62-K62)</f>
        <v>0</v>
      </c>
    </row>
    <row r="63" spans="1:12" ht="45.75" customHeight="1" x14ac:dyDescent="0.35">
      <c r="A63" s="472" t="s">
        <v>246</v>
      </c>
      <c r="B63" s="473"/>
      <c r="C63" s="474"/>
      <c r="D63" s="345">
        <v>1</v>
      </c>
      <c r="E63" s="345"/>
      <c r="F63" s="469">
        <v>2547</v>
      </c>
      <c r="G63" s="470"/>
      <c r="H63" s="470"/>
      <c r="I63" s="471"/>
      <c r="J63" s="18">
        <f>CEILING(D63*F63,1)</f>
        <v>2547</v>
      </c>
      <c r="K63" s="30">
        <v>0</v>
      </c>
      <c r="L63" s="18">
        <f>IF(J63-K63&lt;0,0,J63-K63)</f>
        <v>2547</v>
      </c>
    </row>
    <row r="64" spans="1:12" ht="45.75" hidden="1" customHeight="1" x14ac:dyDescent="0.35">
      <c r="A64" s="472"/>
      <c r="B64" s="474"/>
      <c r="C64" s="137"/>
      <c r="D64" s="345"/>
      <c r="E64" s="345"/>
      <c r="F64" s="469"/>
      <c r="G64" s="470"/>
      <c r="H64" s="470"/>
      <c r="I64" s="471"/>
      <c r="J64" s="18">
        <f>CEILING(D64*F64,1)</f>
        <v>0</v>
      </c>
      <c r="K64" s="30"/>
      <c r="L64" s="18">
        <f>IF(J64-K64&lt;0,0,J64-K64)</f>
        <v>0</v>
      </c>
    </row>
    <row r="65" spans="1:12" x14ac:dyDescent="0.35">
      <c r="A65" s="278" t="s">
        <v>41</v>
      </c>
      <c r="B65" s="279"/>
      <c r="C65" s="279"/>
      <c r="D65" s="279"/>
      <c r="E65" s="279"/>
      <c r="F65" s="279"/>
      <c r="G65" s="279"/>
      <c r="H65" s="279"/>
      <c r="I65" s="280"/>
      <c r="J65" s="18">
        <f>SUM(J62:J64)</f>
        <v>2547</v>
      </c>
      <c r="K65" s="18">
        <f>SUM(K62:K64)</f>
        <v>0</v>
      </c>
      <c r="L65" s="18">
        <f>SUM(L62:L64)</f>
        <v>2547</v>
      </c>
    </row>
    <row r="66" spans="1:12" ht="22.5" customHeight="1" x14ac:dyDescent="0.35">
      <c r="A66" s="23" t="s">
        <v>17</v>
      </c>
      <c r="B66" s="112"/>
      <c r="C66" s="113"/>
      <c r="D66" s="113"/>
      <c r="E66" s="113"/>
      <c r="F66" s="113"/>
      <c r="G66" s="113"/>
      <c r="H66" s="113"/>
      <c r="I66" s="113"/>
      <c r="J66" s="21"/>
      <c r="K66" s="21"/>
      <c r="L66" s="22"/>
    </row>
    <row r="67" spans="1:12" ht="200.15" customHeight="1" x14ac:dyDescent="0.35">
      <c r="A67" s="454" t="s">
        <v>247</v>
      </c>
      <c r="B67" s="455"/>
      <c r="C67" s="455"/>
      <c r="D67" s="455"/>
      <c r="E67" s="455"/>
      <c r="F67" s="455"/>
      <c r="G67" s="455"/>
      <c r="H67" s="455"/>
      <c r="I67" s="455"/>
      <c r="J67" s="455"/>
      <c r="K67" s="455"/>
      <c r="L67" s="456"/>
    </row>
    <row r="68" spans="1:12" ht="16.5" hidden="1" customHeight="1" x14ac:dyDescent="0.35">
      <c r="A68" s="457"/>
      <c r="B68" s="458"/>
      <c r="C68" s="458"/>
      <c r="D68" s="458"/>
      <c r="E68" s="458"/>
      <c r="F68" s="458"/>
      <c r="G68" s="458"/>
      <c r="H68" s="458"/>
      <c r="I68" s="458"/>
      <c r="J68" s="458"/>
      <c r="K68" s="458"/>
      <c r="L68" s="459"/>
    </row>
    <row r="69" spans="1:12" x14ac:dyDescent="0.35">
      <c r="A69" s="118" t="s">
        <v>32</v>
      </c>
      <c r="B69" s="119"/>
      <c r="C69" s="119"/>
      <c r="D69" s="119"/>
      <c r="E69" s="119"/>
      <c r="F69" s="119"/>
      <c r="G69" s="119"/>
      <c r="H69" s="119"/>
      <c r="I69" s="119"/>
      <c r="J69" s="119"/>
      <c r="K69" s="119"/>
      <c r="L69" s="93"/>
    </row>
    <row r="70" spans="1:12" x14ac:dyDescent="0.35">
      <c r="A70" s="335" t="s">
        <v>13</v>
      </c>
      <c r="B70" s="323"/>
      <c r="C70" s="324"/>
      <c r="D70" s="335" t="s">
        <v>2</v>
      </c>
      <c r="E70" s="323"/>
      <c r="F70" s="323"/>
      <c r="G70" s="323"/>
      <c r="H70" s="323"/>
      <c r="I70" s="323"/>
      <c r="J70" s="323"/>
      <c r="K70" s="323"/>
      <c r="L70" s="324"/>
    </row>
    <row r="71" spans="1:12" ht="28.5" customHeight="1" x14ac:dyDescent="0.35">
      <c r="A71" s="292" t="s">
        <v>31</v>
      </c>
      <c r="B71" s="293"/>
      <c r="C71" s="313"/>
      <c r="D71" s="292" t="s">
        <v>33</v>
      </c>
      <c r="E71" s="293"/>
      <c r="F71" s="293"/>
      <c r="G71" s="293"/>
      <c r="H71" s="293"/>
      <c r="I71" s="293"/>
      <c r="J71" s="293"/>
      <c r="K71" s="293"/>
      <c r="L71" s="313"/>
    </row>
    <row r="72" spans="1:12" ht="15" customHeight="1" x14ac:dyDescent="0.35">
      <c r="A72" s="325"/>
      <c r="B72" s="326"/>
      <c r="C72" s="327"/>
      <c r="D72" s="334" t="s">
        <v>26</v>
      </c>
      <c r="E72" s="334"/>
      <c r="F72" s="314" t="s">
        <v>21</v>
      </c>
      <c r="G72" s="315"/>
      <c r="H72" s="315"/>
      <c r="I72" s="316"/>
      <c r="J72" s="284" t="s">
        <v>49</v>
      </c>
      <c r="K72" s="302" t="s">
        <v>47</v>
      </c>
      <c r="L72" s="284" t="s">
        <v>39</v>
      </c>
    </row>
    <row r="73" spans="1:12" x14ac:dyDescent="0.35">
      <c r="A73" s="328"/>
      <c r="B73" s="329"/>
      <c r="C73" s="330"/>
      <c r="D73" s="334"/>
      <c r="E73" s="334"/>
      <c r="F73" s="317"/>
      <c r="G73" s="318"/>
      <c r="H73" s="318"/>
      <c r="I73" s="319"/>
      <c r="J73" s="284"/>
      <c r="K73" s="302"/>
      <c r="L73" s="284"/>
    </row>
    <row r="74" spans="1:12" ht="30.75" hidden="1" customHeight="1" x14ac:dyDescent="0.35">
      <c r="A74" s="370"/>
      <c r="B74" s="371"/>
      <c r="C74" s="372"/>
      <c r="D74" s="345"/>
      <c r="E74" s="345"/>
      <c r="F74" s="336"/>
      <c r="G74" s="337"/>
      <c r="H74" s="337"/>
      <c r="I74" s="338"/>
      <c r="J74" s="18">
        <f t="shared" ref="J74:J79" si="5">CEILING(D74*F74,1)</f>
        <v>0</v>
      </c>
      <c r="K74" s="30"/>
      <c r="L74" s="18">
        <f t="shared" ref="L74:L79" si="6">IF(J74-K74&lt;0,0,J74-K74)</f>
        <v>0</v>
      </c>
    </row>
    <row r="75" spans="1:12" ht="30.75" customHeight="1" x14ac:dyDescent="0.35">
      <c r="A75" s="464" t="s">
        <v>248</v>
      </c>
      <c r="B75" s="465"/>
      <c r="C75" s="466"/>
      <c r="D75" s="345">
        <v>1</v>
      </c>
      <c r="E75" s="345"/>
      <c r="F75" s="336">
        <v>500</v>
      </c>
      <c r="G75" s="337"/>
      <c r="H75" s="337"/>
      <c r="I75" s="338"/>
      <c r="J75" s="18">
        <f t="shared" si="5"/>
        <v>500</v>
      </c>
      <c r="K75" s="30">
        <v>0</v>
      </c>
      <c r="L75" s="18">
        <f t="shared" si="6"/>
        <v>500</v>
      </c>
    </row>
    <row r="76" spans="1:12" ht="30.75" customHeight="1" x14ac:dyDescent="0.35">
      <c r="A76" s="464" t="s">
        <v>249</v>
      </c>
      <c r="B76" s="465"/>
      <c r="C76" s="466"/>
      <c r="D76" s="345">
        <v>2</v>
      </c>
      <c r="E76" s="345"/>
      <c r="F76" s="336">
        <v>1000</v>
      </c>
      <c r="G76" s="337"/>
      <c r="H76" s="337"/>
      <c r="I76" s="338"/>
      <c r="J76" s="18">
        <f t="shared" si="5"/>
        <v>2000</v>
      </c>
      <c r="K76" s="30">
        <v>0</v>
      </c>
      <c r="L76" s="18">
        <f t="shared" si="6"/>
        <v>2000</v>
      </c>
    </row>
    <row r="77" spans="1:12" ht="30.75" customHeight="1" x14ac:dyDescent="0.35">
      <c r="A77" s="464" t="s">
        <v>250</v>
      </c>
      <c r="B77" s="465"/>
      <c r="C77" s="466"/>
      <c r="D77" s="345">
        <v>1</v>
      </c>
      <c r="E77" s="345"/>
      <c r="F77" s="336">
        <v>400</v>
      </c>
      <c r="G77" s="337"/>
      <c r="H77" s="337"/>
      <c r="I77" s="338"/>
      <c r="J77" s="18">
        <f t="shared" si="5"/>
        <v>400</v>
      </c>
      <c r="K77" s="30">
        <v>0</v>
      </c>
      <c r="L77" s="18">
        <f t="shared" si="6"/>
        <v>400</v>
      </c>
    </row>
    <row r="78" spans="1:12" ht="30.75" customHeight="1" x14ac:dyDescent="0.35">
      <c r="A78" s="464" t="s">
        <v>251</v>
      </c>
      <c r="B78" s="465"/>
      <c r="C78" s="466"/>
      <c r="D78" s="345">
        <v>12</v>
      </c>
      <c r="E78" s="345"/>
      <c r="F78" s="336">
        <v>150</v>
      </c>
      <c r="G78" s="337"/>
      <c r="H78" s="337"/>
      <c r="I78" s="338"/>
      <c r="J78" s="18">
        <f t="shared" si="5"/>
        <v>1800</v>
      </c>
      <c r="K78" s="30">
        <v>0</v>
      </c>
      <c r="L78" s="18">
        <f t="shared" si="6"/>
        <v>1800</v>
      </c>
    </row>
    <row r="79" spans="1:12" ht="30" hidden="1" customHeight="1" x14ac:dyDescent="0.35">
      <c r="A79" s="464"/>
      <c r="B79" s="466"/>
      <c r="C79" s="144"/>
      <c r="D79" s="345"/>
      <c r="E79" s="345"/>
      <c r="F79" s="336"/>
      <c r="G79" s="337"/>
      <c r="H79" s="337"/>
      <c r="I79" s="338"/>
      <c r="J79" s="18">
        <f t="shared" si="5"/>
        <v>0</v>
      </c>
      <c r="K79" s="30"/>
      <c r="L79" s="18">
        <f t="shared" si="6"/>
        <v>0</v>
      </c>
    </row>
    <row r="80" spans="1:12" x14ac:dyDescent="0.35">
      <c r="A80" s="278" t="s">
        <v>41</v>
      </c>
      <c r="B80" s="279"/>
      <c r="C80" s="279"/>
      <c r="D80" s="279"/>
      <c r="E80" s="279"/>
      <c r="F80" s="279"/>
      <c r="G80" s="279"/>
      <c r="H80" s="279"/>
      <c r="I80" s="280"/>
      <c r="J80" s="18">
        <f>SUM(J74:J79)</f>
        <v>4700</v>
      </c>
      <c r="K80" s="18">
        <f>SUM(K74:K79)</f>
        <v>0</v>
      </c>
      <c r="L80" s="18">
        <f>SUM(L74:L79)</f>
        <v>4700</v>
      </c>
    </row>
    <row r="81" spans="1:12" ht="22.5" customHeight="1" x14ac:dyDescent="0.35">
      <c r="A81" s="23" t="s">
        <v>17</v>
      </c>
      <c r="B81" s="112"/>
      <c r="C81" s="113"/>
      <c r="D81" s="113"/>
      <c r="E81" s="113"/>
      <c r="F81" s="113"/>
      <c r="G81" s="113"/>
      <c r="H81" s="113"/>
      <c r="I81" s="113"/>
      <c r="J81" s="21"/>
      <c r="K81" s="21"/>
      <c r="L81" s="22"/>
    </row>
    <row r="82" spans="1:12" ht="200.15" customHeight="1" x14ac:dyDescent="0.35">
      <c r="A82" s="454" t="s">
        <v>252</v>
      </c>
      <c r="B82" s="455"/>
      <c r="C82" s="455"/>
      <c r="D82" s="455"/>
      <c r="E82" s="455"/>
      <c r="F82" s="455"/>
      <c r="G82" s="455"/>
      <c r="H82" s="455"/>
      <c r="I82" s="455"/>
      <c r="J82" s="455"/>
      <c r="K82" s="455"/>
      <c r="L82" s="456"/>
    </row>
    <row r="83" spans="1:12" ht="16.5" hidden="1" customHeight="1" x14ac:dyDescent="0.35">
      <c r="A83" s="457"/>
      <c r="B83" s="458"/>
      <c r="C83" s="458"/>
      <c r="D83" s="458"/>
      <c r="E83" s="458"/>
      <c r="F83" s="458"/>
      <c r="G83" s="458"/>
      <c r="H83" s="458"/>
      <c r="I83" s="458"/>
      <c r="J83" s="458"/>
      <c r="K83" s="458"/>
      <c r="L83" s="459"/>
    </row>
    <row r="84" spans="1:12" x14ac:dyDescent="0.35">
      <c r="A84" s="118" t="s">
        <v>34</v>
      </c>
      <c r="B84" s="475" t="s">
        <v>253</v>
      </c>
      <c r="C84" s="475"/>
      <c r="D84" s="475"/>
      <c r="E84" s="475"/>
      <c r="F84" s="475"/>
      <c r="G84" s="475"/>
      <c r="H84" s="475"/>
      <c r="I84" s="475"/>
      <c r="J84" s="475"/>
      <c r="K84" s="475"/>
      <c r="L84" s="476"/>
    </row>
    <row r="85" spans="1:12" x14ac:dyDescent="0.35">
      <c r="A85" s="117" t="s">
        <v>186</v>
      </c>
      <c r="B85" s="323" t="s">
        <v>187</v>
      </c>
      <c r="C85" s="324"/>
      <c r="D85" s="335" t="s">
        <v>2</v>
      </c>
      <c r="E85" s="323"/>
      <c r="F85" s="323"/>
      <c r="G85" s="323"/>
      <c r="H85" s="323"/>
      <c r="I85" s="323"/>
      <c r="J85" s="323"/>
      <c r="K85" s="323"/>
      <c r="L85" s="324"/>
    </row>
    <row r="86" spans="1:12" ht="28.5" customHeight="1" x14ac:dyDescent="0.35">
      <c r="A86" s="114" t="s">
        <v>188</v>
      </c>
      <c r="B86" s="293" t="s">
        <v>189</v>
      </c>
      <c r="C86" s="313"/>
      <c r="D86" s="289" t="s">
        <v>35</v>
      </c>
      <c r="E86" s="290"/>
      <c r="F86" s="290"/>
      <c r="G86" s="290"/>
      <c r="H86" s="290"/>
      <c r="I86" s="290"/>
      <c r="J86" s="290"/>
      <c r="K86" s="290"/>
      <c r="L86" s="291"/>
    </row>
    <row r="87" spans="1:12" ht="15" customHeight="1" x14ac:dyDescent="0.35">
      <c r="A87" s="325"/>
      <c r="B87" s="326"/>
      <c r="C87" s="327"/>
      <c r="D87" s="334" t="s">
        <v>26</v>
      </c>
      <c r="E87" s="334"/>
      <c r="F87" s="314" t="s">
        <v>21</v>
      </c>
      <c r="G87" s="315"/>
      <c r="H87" s="315"/>
      <c r="I87" s="316"/>
      <c r="J87" s="287" t="s">
        <v>49</v>
      </c>
      <c r="K87" s="285" t="s">
        <v>47</v>
      </c>
      <c r="L87" s="287" t="s">
        <v>39</v>
      </c>
    </row>
    <row r="88" spans="1:12" ht="14.25" customHeight="1" x14ac:dyDescent="0.35">
      <c r="A88" s="328"/>
      <c r="B88" s="329"/>
      <c r="C88" s="330"/>
      <c r="D88" s="334"/>
      <c r="E88" s="334"/>
      <c r="F88" s="317"/>
      <c r="G88" s="318"/>
      <c r="H88" s="318"/>
      <c r="I88" s="319"/>
      <c r="J88" s="288"/>
      <c r="K88" s="286"/>
      <c r="L88" s="288"/>
    </row>
    <row r="89" spans="1:12" ht="30" customHeight="1" x14ac:dyDescent="0.35">
      <c r="A89" s="107"/>
      <c r="B89" s="370"/>
      <c r="C89" s="372"/>
      <c r="D89" s="370"/>
      <c r="E89" s="372"/>
      <c r="F89" s="469"/>
      <c r="G89" s="470"/>
      <c r="H89" s="470"/>
      <c r="I89" s="471"/>
      <c r="J89" s="18">
        <f>CEILING(D89*F89,1)</f>
        <v>0</v>
      </c>
      <c r="K89" s="30"/>
      <c r="L89" s="18">
        <f>IF(J89-K89&lt;0,0,J89-K89)</f>
        <v>0</v>
      </c>
    </row>
    <row r="90" spans="1:12" x14ac:dyDescent="0.35">
      <c r="A90" s="278" t="s">
        <v>41</v>
      </c>
      <c r="B90" s="279"/>
      <c r="C90" s="279"/>
      <c r="D90" s="279"/>
      <c r="E90" s="279"/>
      <c r="F90" s="279"/>
      <c r="G90" s="279"/>
      <c r="H90" s="279"/>
      <c r="I90" s="280"/>
      <c r="J90" s="18">
        <f>SUM(J89:J89)</f>
        <v>0</v>
      </c>
      <c r="K90" s="18">
        <f>SUM(K89:K89)</f>
        <v>0</v>
      </c>
      <c r="L90" s="18">
        <f>SUM(L89:L89)</f>
        <v>0</v>
      </c>
    </row>
    <row r="91" spans="1:12" ht="22.5" customHeight="1" x14ac:dyDescent="0.35">
      <c r="A91" s="23" t="s">
        <v>17</v>
      </c>
      <c r="B91" s="112"/>
      <c r="C91" s="113"/>
      <c r="D91" s="113"/>
      <c r="E91" s="113"/>
      <c r="F91" s="113"/>
      <c r="G91" s="113"/>
      <c r="H91" s="113"/>
      <c r="I91" s="113"/>
      <c r="J91" s="21"/>
      <c r="K91" s="21"/>
      <c r="L91" s="22"/>
    </row>
    <row r="92" spans="1:12" ht="200.15" customHeight="1" x14ac:dyDescent="0.35">
      <c r="A92" s="454"/>
      <c r="B92" s="455"/>
      <c r="C92" s="455"/>
      <c r="D92" s="455"/>
      <c r="E92" s="455"/>
      <c r="F92" s="455"/>
      <c r="G92" s="455"/>
      <c r="H92" s="455"/>
      <c r="I92" s="455"/>
      <c r="J92" s="455"/>
      <c r="K92" s="455"/>
      <c r="L92" s="456"/>
    </row>
    <row r="93" spans="1:12" ht="16.5" hidden="1" customHeight="1" x14ac:dyDescent="0.35">
      <c r="A93" s="457"/>
      <c r="B93" s="458"/>
      <c r="C93" s="458"/>
      <c r="D93" s="458"/>
      <c r="E93" s="458"/>
      <c r="F93" s="458"/>
      <c r="G93" s="458"/>
      <c r="H93" s="458"/>
      <c r="I93" s="458"/>
      <c r="J93" s="458"/>
      <c r="K93" s="458"/>
      <c r="L93" s="459"/>
    </row>
    <row r="94" spans="1:12" x14ac:dyDescent="0.35">
      <c r="A94" s="390" t="s">
        <v>190</v>
      </c>
      <c r="B94" s="391"/>
      <c r="C94" s="120"/>
      <c r="D94" s="120"/>
      <c r="E94" s="120"/>
      <c r="F94" s="120"/>
      <c r="G94" s="120"/>
      <c r="H94" s="120"/>
      <c r="I94" s="120"/>
      <c r="J94" s="120"/>
      <c r="K94" s="120"/>
      <c r="L94" s="90"/>
    </row>
    <row r="95" spans="1:12" x14ac:dyDescent="0.35">
      <c r="A95" s="294" t="s">
        <v>15</v>
      </c>
      <c r="B95" s="295"/>
      <c r="C95" s="294" t="s">
        <v>186</v>
      </c>
      <c r="D95" s="295"/>
      <c r="E95" s="295"/>
      <c r="F95" s="295"/>
      <c r="G95" s="298"/>
      <c r="H95" s="294" t="s">
        <v>293</v>
      </c>
      <c r="I95" s="298"/>
      <c r="J95" s="295"/>
      <c r="K95" s="295"/>
      <c r="L95" s="298"/>
    </row>
    <row r="96" spans="1:12" ht="52.5" customHeight="1" x14ac:dyDescent="0.35">
      <c r="A96" s="292" t="s">
        <v>255</v>
      </c>
      <c r="B96" s="293"/>
      <c r="C96" s="292" t="s">
        <v>196</v>
      </c>
      <c r="D96" s="293"/>
      <c r="E96" s="293"/>
      <c r="F96" s="293"/>
      <c r="G96" s="313"/>
      <c r="H96" s="292" t="s">
        <v>278</v>
      </c>
      <c r="I96" s="313"/>
      <c r="J96" s="299"/>
      <c r="K96" s="299"/>
      <c r="L96" s="300"/>
    </row>
    <row r="97" spans="1:12" ht="15" customHeight="1" x14ac:dyDescent="0.35">
      <c r="A97" s="41"/>
      <c r="B97" s="39"/>
      <c r="C97" s="39"/>
      <c r="D97" s="39"/>
      <c r="E97" s="39"/>
      <c r="F97" s="39"/>
      <c r="G97" s="39"/>
      <c r="H97" s="87"/>
      <c r="I97" s="127"/>
      <c r="J97" s="284" t="s">
        <v>49</v>
      </c>
      <c r="K97" s="302" t="s">
        <v>47</v>
      </c>
      <c r="L97" s="284" t="s">
        <v>39</v>
      </c>
    </row>
    <row r="98" spans="1:12" x14ac:dyDescent="0.35">
      <c r="A98" s="60"/>
      <c r="B98" s="61"/>
      <c r="C98" s="61"/>
      <c r="D98" s="61"/>
      <c r="E98" s="61"/>
      <c r="F98" s="61"/>
      <c r="G98" s="61"/>
      <c r="H98" s="60"/>
      <c r="I98" s="62"/>
      <c r="J98" s="477"/>
      <c r="K98" s="302"/>
      <c r="L98" s="284"/>
    </row>
    <row r="99" spans="1:12" ht="30" hidden="1" customHeight="1" x14ac:dyDescent="0.35">
      <c r="A99" s="373"/>
      <c r="B99" s="375"/>
      <c r="C99" s="373"/>
      <c r="D99" s="374"/>
      <c r="E99" s="374"/>
      <c r="F99" s="374"/>
      <c r="G99" s="374"/>
      <c r="H99" s="374"/>
      <c r="I99" s="375"/>
      <c r="J99" s="30"/>
      <c r="K99" s="30"/>
      <c r="L99" s="18">
        <f>IF(J99-K99&lt;0,0,J99-K99)</f>
        <v>0</v>
      </c>
    </row>
    <row r="100" spans="1:12" ht="30" customHeight="1" x14ac:dyDescent="0.35">
      <c r="A100" s="373" t="s">
        <v>258</v>
      </c>
      <c r="B100" s="375"/>
      <c r="C100" s="373" t="s">
        <v>259</v>
      </c>
      <c r="D100" s="374"/>
      <c r="E100" s="374"/>
      <c r="F100" s="374"/>
      <c r="G100" s="375"/>
      <c r="H100" s="373" t="s">
        <v>125</v>
      </c>
      <c r="I100" s="375"/>
      <c r="J100" s="30">
        <v>25000</v>
      </c>
      <c r="K100" s="30">
        <v>0</v>
      </c>
      <c r="L100" s="18">
        <f>IF(J100-K100&lt;0,0,J100-K100)</f>
        <v>25000</v>
      </c>
    </row>
    <row r="101" spans="1:12" ht="30" hidden="1" customHeight="1" x14ac:dyDescent="0.35">
      <c r="A101" s="373"/>
      <c r="B101" s="375"/>
      <c r="C101" s="373"/>
      <c r="D101" s="374"/>
      <c r="E101" s="374"/>
      <c r="F101" s="374"/>
      <c r="G101" s="374"/>
      <c r="H101" s="374"/>
      <c r="I101" s="375"/>
      <c r="J101" s="36"/>
      <c r="K101" s="36"/>
      <c r="L101" s="29">
        <f>IF(J101-K101&lt;0,0,J101-K101)</f>
        <v>0</v>
      </c>
    </row>
    <row r="102" spans="1:12" x14ac:dyDescent="0.35">
      <c r="A102" s="278" t="s">
        <v>41</v>
      </c>
      <c r="B102" s="279"/>
      <c r="C102" s="279"/>
      <c r="D102" s="279"/>
      <c r="E102" s="279"/>
      <c r="F102" s="279"/>
      <c r="G102" s="279"/>
      <c r="H102" s="279"/>
      <c r="I102" s="280"/>
      <c r="J102" s="18">
        <f>SUM(J99:J101)</f>
        <v>25000</v>
      </c>
      <c r="K102" s="18">
        <f>SUM(K99:K101)</f>
        <v>0</v>
      </c>
      <c r="L102" s="18">
        <f>SUM(L99:L101)</f>
        <v>25000</v>
      </c>
    </row>
    <row r="103" spans="1:12" s="126" customFormat="1" ht="14.4" customHeight="1" x14ac:dyDescent="0.35">
      <c r="A103" s="376" t="s">
        <v>297</v>
      </c>
      <c r="B103" s="377"/>
      <c r="C103" s="135"/>
      <c r="D103" s="135"/>
      <c r="E103" s="135"/>
      <c r="F103" s="132"/>
      <c r="G103" s="132"/>
      <c r="H103" s="132"/>
      <c r="I103" s="132"/>
      <c r="J103" s="133"/>
      <c r="K103" s="133"/>
      <c r="L103" s="134"/>
    </row>
    <row r="104" spans="1:12" s="126" customFormat="1" ht="14.4" customHeight="1" x14ac:dyDescent="0.35">
      <c r="A104" s="136" t="s">
        <v>10</v>
      </c>
      <c r="B104" s="310" t="s">
        <v>11</v>
      </c>
      <c r="C104" s="311"/>
      <c r="D104" s="310" t="s">
        <v>12</v>
      </c>
      <c r="E104" s="312"/>
      <c r="F104" s="311"/>
      <c r="G104" s="310" t="s">
        <v>2</v>
      </c>
      <c r="H104" s="312"/>
      <c r="I104" s="312"/>
      <c r="J104" s="312"/>
      <c r="K104" s="312"/>
      <c r="L104" s="311"/>
    </row>
    <row r="105" spans="1:12" s="126" customFormat="1" ht="43.25" customHeight="1" x14ac:dyDescent="0.35">
      <c r="A105" s="110" t="s">
        <v>19</v>
      </c>
      <c r="B105" s="292" t="s">
        <v>55</v>
      </c>
      <c r="C105" s="313"/>
      <c r="D105" s="292" t="s">
        <v>20</v>
      </c>
      <c r="E105" s="293"/>
      <c r="F105" s="313"/>
      <c r="G105" s="292" t="s">
        <v>23</v>
      </c>
      <c r="H105" s="293"/>
      <c r="I105" s="293"/>
      <c r="J105" s="293"/>
      <c r="K105" s="293"/>
      <c r="L105" s="313"/>
    </row>
    <row r="106" spans="1:12" s="126" customFormat="1" ht="8.4" customHeight="1" x14ac:dyDescent="0.35">
      <c r="A106" s="314"/>
      <c r="B106" s="315"/>
      <c r="C106" s="315"/>
      <c r="D106" s="315"/>
      <c r="E106" s="315"/>
      <c r="F106" s="316"/>
      <c r="G106" s="284" t="s">
        <v>21</v>
      </c>
      <c r="H106" s="285" t="s">
        <v>45</v>
      </c>
      <c r="I106" s="287" t="s">
        <v>22</v>
      </c>
      <c r="J106" s="287" t="s">
        <v>49</v>
      </c>
      <c r="K106" s="285" t="s">
        <v>47</v>
      </c>
      <c r="L106" s="287" t="s">
        <v>39</v>
      </c>
    </row>
    <row r="107" spans="1:12" s="126" customFormat="1" ht="29.4" customHeight="1" x14ac:dyDescent="0.35">
      <c r="A107" s="317"/>
      <c r="B107" s="318"/>
      <c r="C107" s="318"/>
      <c r="D107" s="318"/>
      <c r="E107" s="318"/>
      <c r="F107" s="319"/>
      <c r="G107" s="284"/>
      <c r="H107" s="286"/>
      <c r="I107" s="288"/>
      <c r="J107" s="288"/>
      <c r="K107" s="286"/>
      <c r="L107" s="288"/>
    </row>
    <row r="108" spans="1:12" s="126" customFormat="1" ht="14.4" hidden="1" customHeight="1" x14ac:dyDescent="0.35">
      <c r="A108" s="142"/>
      <c r="B108" s="467"/>
      <c r="C108" s="468"/>
      <c r="D108" s="467"/>
      <c r="E108" s="478"/>
      <c r="F108" s="468"/>
      <c r="G108" s="138"/>
      <c r="H108" s="143"/>
      <c r="I108" s="143"/>
      <c r="J108" s="18">
        <f>CEILING(G108*H108*I108,1)</f>
        <v>0</v>
      </c>
      <c r="K108" s="143"/>
      <c r="L108" s="18">
        <f>IF(J108-K108&lt;0,0,J108-K108)</f>
        <v>0</v>
      </c>
    </row>
    <row r="109" spans="1:12" s="126" customFormat="1" ht="30" customHeight="1" x14ac:dyDescent="0.35">
      <c r="A109" s="142"/>
      <c r="B109" s="467"/>
      <c r="C109" s="468"/>
      <c r="D109" s="467"/>
      <c r="E109" s="478"/>
      <c r="F109" s="468"/>
      <c r="G109" s="138"/>
      <c r="H109" s="143"/>
      <c r="I109" s="143"/>
      <c r="J109" s="18">
        <f>CEILING(G109*H109*I109,1)</f>
        <v>0</v>
      </c>
      <c r="K109" s="143"/>
      <c r="L109" s="18">
        <f>IF(J109-K109&lt;0,0,J109-K109)</f>
        <v>0</v>
      </c>
    </row>
    <row r="110" spans="1:12" s="126" customFormat="1" ht="14.4" hidden="1" customHeight="1" x14ac:dyDescent="0.35">
      <c r="A110" s="142"/>
      <c r="B110" s="467"/>
      <c r="C110" s="468"/>
      <c r="D110" s="467"/>
      <c r="E110" s="478"/>
      <c r="F110" s="468"/>
      <c r="G110" s="138"/>
      <c r="H110" s="143"/>
      <c r="I110" s="143"/>
      <c r="J110" s="18">
        <f>CEILING(G110*H110*I110,1)</f>
        <v>0</v>
      </c>
      <c r="K110" s="143"/>
      <c r="L110" s="18">
        <f>IF(J110-K110&lt;0,0,J110-K110)</f>
        <v>0</v>
      </c>
    </row>
    <row r="111" spans="1:12" s="126" customFormat="1" ht="14.4" customHeight="1" x14ac:dyDescent="0.35">
      <c r="A111" s="278" t="s">
        <v>16</v>
      </c>
      <c r="B111" s="279"/>
      <c r="C111" s="279"/>
      <c r="D111" s="279"/>
      <c r="E111" s="279"/>
      <c r="F111" s="279"/>
      <c r="G111" s="279"/>
      <c r="H111" s="279"/>
      <c r="I111" s="280"/>
      <c r="J111" s="18">
        <f>SUM(J108:J110)</f>
        <v>0</v>
      </c>
      <c r="K111" s="18">
        <f>SUM(K108:K110)</f>
        <v>0</v>
      </c>
      <c r="L111" s="18">
        <f>SUM(L108:L110)</f>
        <v>0</v>
      </c>
    </row>
    <row r="112" spans="1:12" ht="22.5" customHeight="1" x14ac:dyDescent="0.35">
      <c r="A112" s="23" t="s">
        <v>17</v>
      </c>
      <c r="B112" s="112"/>
      <c r="C112" s="113"/>
      <c r="D112" s="113"/>
      <c r="E112" s="113"/>
      <c r="F112" s="113"/>
      <c r="G112" s="113"/>
      <c r="H112" s="113"/>
      <c r="I112" s="113"/>
      <c r="J112" s="21"/>
      <c r="K112" s="21"/>
      <c r="L112" s="22"/>
    </row>
    <row r="113" spans="1:12" ht="200.15" customHeight="1" x14ac:dyDescent="0.35">
      <c r="A113" s="454" t="s">
        <v>260</v>
      </c>
      <c r="B113" s="455"/>
      <c r="C113" s="455"/>
      <c r="D113" s="455"/>
      <c r="E113" s="455"/>
      <c r="F113" s="455"/>
      <c r="G113" s="455"/>
      <c r="H113" s="455"/>
      <c r="I113" s="455"/>
      <c r="J113" s="455"/>
      <c r="K113" s="455"/>
      <c r="L113" s="456"/>
    </row>
    <row r="114" spans="1:12" ht="16.5" customHeight="1" x14ac:dyDescent="0.35">
      <c r="A114" s="457"/>
      <c r="B114" s="458"/>
      <c r="C114" s="458"/>
      <c r="D114" s="458"/>
      <c r="E114" s="458"/>
      <c r="F114" s="458"/>
      <c r="G114" s="458"/>
      <c r="H114" s="458"/>
      <c r="I114" s="458"/>
      <c r="J114" s="458"/>
      <c r="K114" s="458"/>
      <c r="L114" s="459"/>
    </row>
    <row r="115" spans="1:12" ht="17.399999999999999" customHeight="1" x14ac:dyDescent="0.35">
      <c r="A115" s="425" t="s">
        <v>191</v>
      </c>
      <c r="B115" s="426"/>
      <c r="C115" s="119"/>
      <c r="D115" s="119"/>
      <c r="E115" s="119"/>
      <c r="F115" s="119"/>
      <c r="G115" s="119"/>
      <c r="H115" s="119"/>
      <c r="I115" s="119"/>
      <c r="J115" s="119"/>
      <c r="K115" s="119"/>
      <c r="L115" s="93"/>
    </row>
    <row r="116" spans="1:12" ht="28.25" customHeight="1" x14ac:dyDescent="0.35">
      <c r="A116" s="294" t="s">
        <v>15</v>
      </c>
      <c r="B116" s="298"/>
      <c r="C116" s="294" t="s">
        <v>186</v>
      </c>
      <c r="D116" s="295"/>
      <c r="E116" s="295"/>
      <c r="F116" s="295"/>
      <c r="G116" s="298"/>
      <c r="H116" s="294" t="s">
        <v>293</v>
      </c>
      <c r="I116" s="298"/>
      <c r="J116" s="91"/>
      <c r="K116" s="91"/>
      <c r="L116" s="92"/>
    </row>
    <row r="117" spans="1:12" ht="84" customHeight="1" x14ac:dyDescent="0.35">
      <c r="A117" s="292" t="s">
        <v>197</v>
      </c>
      <c r="B117" s="313"/>
      <c r="C117" s="292" t="s">
        <v>198</v>
      </c>
      <c r="D117" s="293"/>
      <c r="E117" s="293"/>
      <c r="F117" s="293"/>
      <c r="G117" s="313"/>
      <c r="H117" s="292" t="s">
        <v>279</v>
      </c>
      <c r="I117" s="313"/>
      <c r="J117" s="64"/>
      <c r="K117" s="64"/>
      <c r="L117" s="89"/>
    </row>
    <row r="118" spans="1:12" ht="26" customHeight="1" x14ac:dyDescent="0.35">
      <c r="A118" s="41"/>
      <c r="B118" s="39"/>
      <c r="C118" s="88"/>
      <c r="D118" s="88"/>
      <c r="E118" s="88"/>
      <c r="F118" s="88"/>
      <c r="G118" s="88"/>
      <c r="H118" s="87"/>
      <c r="I118" s="127"/>
      <c r="J118" s="284" t="s">
        <v>49</v>
      </c>
      <c r="K118" s="302" t="s">
        <v>47</v>
      </c>
      <c r="L118" s="284" t="s">
        <v>39</v>
      </c>
    </row>
    <row r="119" spans="1:12" ht="15.65" customHeight="1" x14ac:dyDescent="0.35">
      <c r="A119" s="60"/>
      <c r="B119" s="61"/>
      <c r="C119" s="61"/>
      <c r="D119" s="61"/>
      <c r="E119" s="61"/>
      <c r="F119" s="61"/>
      <c r="G119" s="61"/>
      <c r="H119" s="60"/>
      <c r="I119" s="62"/>
      <c r="J119" s="477"/>
      <c r="K119" s="302"/>
      <c r="L119" s="284"/>
    </row>
    <row r="120" spans="1:12" ht="30" hidden="1" customHeight="1" x14ac:dyDescent="0.35">
      <c r="A120" s="373"/>
      <c r="B120" s="375"/>
      <c r="C120" s="373"/>
      <c r="D120" s="374"/>
      <c r="E120" s="374"/>
      <c r="F120" s="374"/>
      <c r="G120" s="374"/>
      <c r="H120" s="374"/>
      <c r="I120" s="375"/>
      <c r="J120" s="30"/>
      <c r="K120" s="30"/>
      <c r="L120" s="18">
        <f>IF(J120-K120&lt;0,0,J120-K120)</f>
        <v>0</v>
      </c>
    </row>
    <row r="121" spans="1:12" ht="30" customHeight="1" x14ac:dyDescent="0.35">
      <c r="A121" s="373" t="s">
        <v>254</v>
      </c>
      <c r="B121" s="375"/>
      <c r="C121" s="373" t="s">
        <v>291</v>
      </c>
      <c r="D121" s="374"/>
      <c r="E121" s="374"/>
      <c r="F121" s="374"/>
      <c r="G121" s="375"/>
      <c r="H121" s="373" t="s">
        <v>124</v>
      </c>
      <c r="I121" s="375"/>
      <c r="J121" s="30">
        <v>9400</v>
      </c>
      <c r="K121" s="30">
        <v>0</v>
      </c>
      <c r="L121" s="18">
        <f>IF(J121-K121&lt;0,0,J121-K121)</f>
        <v>9400</v>
      </c>
    </row>
    <row r="122" spans="1:12" ht="30" customHeight="1" x14ac:dyDescent="0.35">
      <c r="A122" s="373" t="s">
        <v>256</v>
      </c>
      <c r="B122" s="375"/>
      <c r="C122" s="373" t="s">
        <v>257</v>
      </c>
      <c r="D122" s="374"/>
      <c r="E122" s="374"/>
      <c r="F122" s="374"/>
      <c r="G122" s="375"/>
      <c r="H122" s="373" t="s">
        <v>125</v>
      </c>
      <c r="I122" s="375"/>
      <c r="J122" s="30">
        <v>40000</v>
      </c>
      <c r="K122" s="30">
        <v>0</v>
      </c>
      <c r="L122" s="18">
        <f>IF(J122-K122&lt;0,0,J122-K122)</f>
        <v>40000</v>
      </c>
    </row>
    <row r="123" spans="1:12" hidden="1" x14ac:dyDescent="0.35">
      <c r="A123" s="373"/>
      <c r="B123" s="375"/>
      <c r="C123" s="373"/>
      <c r="D123" s="374"/>
      <c r="E123" s="374"/>
      <c r="F123" s="374"/>
      <c r="G123" s="374"/>
      <c r="H123" s="374"/>
      <c r="I123" s="375"/>
      <c r="J123" s="36"/>
      <c r="K123" s="36"/>
      <c r="L123" s="29">
        <f>IF(J123-K123&lt;0,0,J123-K123)</f>
        <v>0</v>
      </c>
    </row>
    <row r="124" spans="1:12" x14ac:dyDescent="0.35">
      <c r="A124" s="278" t="s">
        <v>41</v>
      </c>
      <c r="B124" s="279"/>
      <c r="C124" s="279"/>
      <c r="D124" s="279"/>
      <c r="E124" s="279"/>
      <c r="F124" s="279"/>
      <c r="G124" s="279"/>
      <c r="H124" s="279"/>
      <c r="I124" s="280"/>
      <c r="J124" s="18">
        <f>SUM(J120:J123)</f>
        <v>49400</v>
      </c>
      <c r="K124" s="18">
        <f>SUM(K120:K123)</f>
        <v>0</v>
      </c>
      <c r="L124" s="18">
        <f>SUM(L120:L123)</f>
        <v>49400</v>
      </c>
    </row>
    <row r="125" spans="1:12" s="126" customFormat="1" ht="14.4" customHeight="1" x14ac:dyDescent="0.35">
      <c r="A125" s="419" t="s">
        <v>297</v>
      </c>
      <c r="B125" s="420"/>
      <c r="C125" s="140"/>
      <c r="D125" s="140"/>
      <c r="E125" s="140"/>
      <c r="F125" s="140"/>
      <c r="G125" s="140"/>
      <c r="H125" s="132"/>
      <c r="I125" s="132"/>
      <c r="J125" s="133"/>
      <c r="K125" s="133"/>
      <c r="L125" s="134"/>
    </row>
    <row r="126" spans="1:12" s="126" customFormat="1" ht="14.4" customHeight="1" x14ac:dyDescent="0.35">
      <c r="A126" s="136" t="s">
        <v>10</v>
      </c>
      <c r="B126" s="310" t="s">
        <v>11</v>
      </c>
      <c r="C126" s="311"/>
      <c r="D126" s="310" t="s">
        <v>12</v>
      </c>
      <c r="E126" s="312"/>
      <c r="F126" s="311"/>
      <c r="G126" s="310" t="s">
        <v>2</v>
      </c>
      <c r="H126" s="312"/>
      <c r="I126" s="312"/>
      <c r="J126" s="312"/>
      <c r="K126" s="312"/>
      <c r="L126" s="311"/>
    </row>
    <row r="127" spans="1:12" s="126" customFormat="1" ht="43.25" customHeight="1" x14ac:dyDescent="0.35">
      <c r="A127" s="110" t="s">
        <v>19</v>
      </c>
      <c r="B127" s="292" t="s">
        <v>55</v>
      </c>
      <c r="C127" s="313"/>
      <c r="D127" s="292" t="s">
        <v>20</v>
      </c>
      <c r="E127" s="293"/>
      <c r="F127" s="313"/>
      <c r="G127" s="292" t="s">
        <v>23</v>
      </c>
      <c r="H127" s="293"/>
      <c r="I127" s="293"/>
      <c r="J127" s="293"/>
      <c r="K127" s="293"/>
      <c r="L127" s="313"/>
    </row>
    <row r="128" spans="1:12" s="126" customFormat="1" ht="8.4" customHeight="1" x14ac:dyDescent="0.35">
      <c r="A128" s="314"/>
      <c r="B128" s="315"/>
      <c r="C128" s="315"/>
      <c r="D128" s="315"/>
      <c r="E128" s="315"/>
      <c r="F128" s="316"/>
      <c r="G128" s="284" t="s">
        <v>21</v>
      </c>
      <c r="H128" s="285" t="s">
        <v>45</v>
      </c>
      <c r="I128" s="287" t="s">
        <v>22</v>
      </c>
      <c r="J128" s="287" t="s">
        <v>49</v>
      </c>
      <c r="K128" s="285" t="s">
        <v>47</v>
      </c>
      <c r="L128" s="287" t="s">
        <v>39</v>
      </c>
    </row>
    <row r="129" spans="1:12" s="126" customFormat="1" ht="29.4" customHeight="1" x14ac:dyDescent="0.35">
      <c r="A129" s="317"/>
      <c r="B129" s="318"/>
      <c r="C129" s="318"/>
      <c r="D129" s="318"/>
      <c r="E129" s="318"/>
      <c r="F129" s="319"/>
      <c r="G129" s="284"/>
      <c r="H129" s="286"/>
      <c r="I129" s="288"/>
      <c r="J129" s="288"/>
      <c r="K129" s="286"/>
      <c r="L129" s="288"/>
    </row>
    <row r="130" spans="1:12" s="126" customFormat="1" ht="14.4" hidden="1" customHeight="1" x14ac:dyDescent="0.35">
      <c r="A130" s="142"/>
      <c r="B130" s="467"/>
      <c r="C130" s="468"/>
      <c r="D130" s="467"/>
      <c r="E130" s="478"/>
      <c r="F130" s="468"/>
      <c r="G130" s="138"/>
      <c r="H130" s="143"/>
      <c r="I130" s="143"/>
      <c r="J130" s="18">
        <f>CEILING(G130*H130*I130,1)</f>
        <v>0</v>
      </c>
      <c r="K130" s="143"/>
      <c r="L130" s="18">
        <f>IF(J130-K130&lt;0,0,J130-K130)</f>
        <v>0</v>
      </c>
    </row>
    <row r="131" spans="1:12" s="126" customFormat="1" ht="30" customHeight="1" x14ac:dyDescent="0.35">
      <c r="A131" s="142"/>
      <c r="B131" s="467"/>
      <c r="C131" s="468"/>
      <c r="D131" s="467"/>
      <c r="E131" s="478"/>
      <c r="F131" s="468"/>
      <c r="G131" s="138"/>
      <c r="H131" s="143"/>
      <c r="I131" s="143"/>
      <c r="J131" s="18">
        <f>CEILING(G131*H131*I131,1)</f>
        <v>0</v>
      </c>
      <c r="K131" s="143"/>
      <c r="L131" s="18">
        <f>IF(J131-K131&lt;0,0,J131-K131)</f>
        <v>0</v>
      </c>
    </row>
    <row r="132" spans="1:12" s="126" customFormat="1" ht="14.4" hidden="1" customHeight="1" x14ac:dyDescent="0.35">
      <c r="A132" s="142"/>
      <c r="B132" s="467"/>
      <c r="C132" s="468"/>
      <c r="D132" s="467"/>
      <c r="E132" s="478"/>
      <c r="F132" s="468"/>
      <c r="G132" s="138"/>
      <c r="H132" s="143"/>
      <c r="I132" s="143"/>
      <c r="J132" s="18">
        <f>CEILING(G132*H132*I132,1)</f>
        <v>0</v>
      </c>
      <c r="K132" s="143"/>
      <c r="L132" s="18">
        <f>IF(J132-K132&lt;0,0,J132-K132)</f>
        <v>0</v>
      </c>
    </row>
    <row r="133" spans="1:12" s="126" customFormat="1" ht="14.4" customHeight="1" x14ac:dyDescent="0.35">
      <c r="A133" s="278" t="s">
        <v>16</v>
      </c>
      <c r="B133" s="279"/>
      <c r="C133" s="279"/>
      <c r="D133" s="279"/>
      <c r="E133" s="279"/>
      <c r="F133" s="279"/>
      <c r="G133" s="279"/>
      <c r="H133" s="279"/>
      <c r="I133" s="280"/>
      <c r="J133" s="18">
        <f>SUM(J130:J132)</f>
        <v>0</v>
      </c>
      <c r="K133" s="18">
        <f>SUM(K130:K132)</f>
        <v>0</v>
      </c>
      <c r="L133" s="18">
        <f>SUM(L130:L132)</f>
        <v>0</v>
      </c>
    </row>
    <row r="134" spans="1:12" ht="22.5" customHeight="1" x14ac:dyDescent="0.35">
      <c r="A134" s="23" t="s">
        <v>17</v>
      </c>
      <c r="B134" s="112"/>
      <c r="C134" s="113"/>
      <c r="D134" s="113"/>
      <c r="E134" s="113"/>
      <c r="F134" s="113"/>
      <c r="G134" s="113"/>
      <c r="H134" s="113"/>
      <c r="I134" s="113"/>
      <c r="J134" s="21"/>
      <c r="K134" s="21"/>
      <c r="L134" s="22"/>
    </row>
    <row r="135" spans="1:12" ht="200.15" customHeight="1" x14ac:dyDescent="0.35">
      <c r="A135" s="454" t="s">
        <v>292</v>
      </c>
      <c r="B135" s="455"/>
      <c r="C135" s="455"/>
      <c r="D135" s="455"/>
      <c r="E135" s="455"/>
      <c r="F135" s="455"/>
      <c r="G135" s="455"/>
      <c r="H135" s="455"/>
      <c r="I135" s="455"/>
      <c r="J135" s="455"/>
      <c r="K135" s="455"/>
      <c r="L135" s="456"/>
    </row>
    <row r="136" spans="1:12" ht="16.5" hidden="1" customHeight="1" x14ac:dyDescent="0.35">
      <c r="A136" s="457"/>
      <c r="B136" s="458"/>
      <c r="C136" s="458"/>
      <c r="D136" s="458"/>
      <c r="E136" s="458"/>
      <c r="F136" s="458"/>
      <c r="G136" s="458"/>
      <c r="H136" s="458"/>
      <c r="I136" s="458"/>
      <c r="J136" s="458"/>
      <c r="K136" s="458"/>
      <c r="L136" s="459"/>
    </row>
    <row r="137" spans="1:12" ht="14.4" hidden="1" customHeight="1" x14ac:dyDescent="0.35">
      <c r="A137" s="457"/>
      <c r="B137" s="458"/>
      <c r="C137" s="458"/>
      <c r="D137" s="458"/>
      <c r="E137" s="458"/>
      <c r="F137" s="458"/>
      <c r="G137" s="458"/>
      <c r="H137" s="458"/>
      <c r="I137" s="458"/>
      <c r="J137" s="458"/>
      <c r="K137" s="458"/>
      <c r="L137" s="459"/>
    </row>
    <row r="138" spans="1:12" x14ac:dyDescent="0.35">
      <c r="A138" s="94" t="s">
        <v>274</v>
      </c>
      <c r="B138" s="95"/>
      <c r="C138" s="95"/>
      <c r="D138" s="95"/>
      <c r="E138" s="95"/>
      <c r="F138" s="95"/>
      <c r="G138" s="95"/>
      <c r="H138" s="95"/>
      <c r="I138" s="95"/>
      <c r="J138" s="95"/>
      <c r="K138" s="95"/>
      <c r="L138" s="96"/>
    </row>
    <row r="139" spans="1:12" ht="14" customHeight="1" x14ac:dyDescent="0.35">
      <c r="A139" s="357" t="s">
        <v>36</v>
      </c>
      <c r="B139" s="356"/>
      <c r="C139" s="355" t="s">
        <v>2</v>
      </c>
      <c r="D139" s="355"/>
      <c r="E139" s="355"/>
      <c r="F139" s="355"/>
      <c r="G139" s="355"/>
      <c r="H139" s="355"/>
      <c r="I139" s="355"/>
      <c r="J139" s="355"/>
      <c r="K139" s="355"/>
      <c r="L139" s="356"/>
    </row>
    <row r="140" spans="1:12" ht="41" customHeight="1" x14ac:dyDescent="0.35">
      <c r="A140" s="292" t="s">
        <v>194</v>
      </c>
      <c r="B140" s="313"/>
      <c r="C140" s="293" t="s">
        <v>195</v>
      </c>
      <c r="D140" s="293"/>
      <c r="E140" s="293"/>
      <c r="F140" s="293"/>
      <c r="G140" s="293"/>
      <c r="H140" s="293"/>
      <c r="I140" s="293"/>
      <c r="J140" s="293"/>
      <c r="K140" s="293"/>
      <c r="L140" s="313"/>
    </row>
    <row r="141" spans="1:12" ht="26.4" customHeight="1" x14ac:dyDescent="0.35">
      <c r="A141" s="87"/>
      <c r="B141" s="88"/>
      <c r="C141" s="358" t="s">
        <v>192</v>
      </c>
      <c r="D141" s="359"/>
      <c r="E141" s="362" t="s">
        <v>184</v>
      </c>
      <c r="F141" s="314" t="s">
        <v>21</v>
      </c>
      <c r="G141" s="315"/>
      <c r="H141" s="314" t="s">
        <v>193</v>
      </c>
      <c r="I141" s="316"/>
      <c r="J141" s="287" t="s">
        <v>49</v>
      </c>
      <c r="K141" s="285" t="s">
        <v>47</v>
      </c>
      <c r="L141" s="287" t="s">
        <v>39</v>
      </c>
    </row>
    <row r="142" spans="1:12" ht="26.4" hidden="1" customHeight="1" x14ac:dyDescent="0.35">
      <c r="A142" s="41"/>
      <c r="B142" s="39"/>
      <c r="C142" s="360"/>
      <c r="D142" s="361"/>
      <c r="E142" s="363"/>
      <c r="F142" s="317"/>
      <c r="G142" s="318"/>
      <c r="H142" s="317"/>
      <c r="I142" s="319"/>
      <c r="J142" s="288"/>
      <c r="K142" s="286"/>
      <c r="L142" s="288"/>
    </row>
    <row r="143" spans="1:12" hidden="1" x14ac:dyDescent="0.35">
      <c r="A143" s="373"/>
      <c r="B143" s="375"/>
      <c r="C143" s="373"/>
      <c r="D143" s="375"/>
      <c r="E143" s="139"/>
      <c r="F143" s="370"/>
      <c r="G143" s="371"/>
      <c r="H143" s="448"/>
      <c r="I143" s="449"/>
      <c r="J143" s="30">
        <f t="shared" ref="J143:J148" si="7">CEILING(C143*F143*H143,1)</f>
        <v>0</v>
      </c>
      <c r="K143" s="30"/>
      <c r="L143" s="18">
        <f t="shared" ref="L143:L148" si="8">IF(J143-K143&lt;0,0,J143-K143)</f>
        <v>0</v>
      </c>
    </row>
    <row r="144" spans="1:12" x14ac:dyDescent="0.35">
      <c r="A144" s="472" t="s">
        <v>261</v>
      </c>
      <c r="B144" s="474"/>
      <c r="C144" s="373">
        <v>500</v>
      </c>
      <c r="D144" s="375"/>
      <c r="E144" s="139" t="s">
        <v>265</v>
      </c>
      <c r="F144" s="370">
        <v>2.5099999999999998</v>
      </c>
      <c r="G144" s="371"/>
      <c r="H144" s="370">
        <v>12</v>
      </c>
      <c r="I144" s="372"/>
      <c r="J144" s="30">
        <f t="shared" si="7"/>
        <v>15060</v>
      </c>
      <c r="K144" s="30">
        <v>0</v>
      </c>
      <c r="L144" s="18">
        <f t="shared" si="8"/>
        <v>15060</v>
      </c>
    </row>
    <row r="145" spans="1:12" x14ac:dyDescent="0.35">
      <c r="A145" s="472" t="s">
        <v>262</v>
      </c>
      <c r="B145" s="474"/>
      <c r="C145" s="373">
        <v>1</v>
      </c>
      <c r="D145" s="375"/>
      <c r="E145" s="139" t="s">
        <v>266</v>
      </c>
      <c r="F145" s="370">
        <v>50</v>
      </c>
      <c r="G145" s="371"/>
      <c r="H145" s="370">
        <v>12</v>
      </c>
      <c r="I145" s="372"/>
      <c r="J145" s="30">
        <f t="shared" si="7"/>
        <v>600</v>
      </c>
      <c r="K145" s="30">
        <v>0</v>
      </c>
      <c r="L145" s="18">
        <f t="shared" si="8"/>
        <v>600</v>
      </c>
    </row>
    <row r="146" spans="1:12" x14ac:dyDescent="0.35">
      <c r="A146" s="472" t="s">
        <v>263</v>
      </c>
      <c r="B146" s="474"/>
      <c r="C146" s="373">
        <v>500</v>
      </c>
      <c r="D146" s="375"/>
      <c r="E146" s="139" t="s">
        <v>267</v>
      </c>
      <c r="F146" s="370">
        <v>0.05</v>
      </c>
      <c r="G146" s="371"/>
      <c r="H146" s="370">
        <v>12</v>
      </c>
      <c r="I146" s="372"/>
      <c r="J146" s="30">
        <f t="shared" si="7"/>
        <v>300</v>
      </c>
      <c r="K146" s="30">
        <v>0</v>
      </c>
      <c r="L146" s="18">
        <f t="shared" si="8"/>
        <v>300</v>
      </c>
    </row>
    <row r="147" spans="1:12" x14ac:dyDescent="0.35">
      <c r="A147" s="472" t="s">
        <v>264</v>
      </c>
      <c r="B147" s="474"/>
      <c r="C147" s="373">
        <v>1000</v>
      </c>
      <c r="D147" s="375"/>
      <c r="E147" s="139" t="s">
        <v>268</v>
      </c>
      <c r="F147" s="370">
        <v>0.5</v>
      </c>
      <c r="G147" s="371"/>
      <c r="H147" s="370">
        <v>4</v>
      </c>
      <c r="I147" s="372"/>
      <c r="J147" s="30">
        <f t="shared" si="7"/>
        <v>2000</v>
      </c>
      <c r="K147" s="30">
        <v>0</v>
      </c>
      <c r="L147" s="18">
        <f t="shared" si="8"/>
        <v>2000</v>
      </c>
    </row>
    <row r="148" spans="1:12" hidden="1" x14ac:dyDescent="0.35">
      <c r="A148" s="373"/>
      <c r="B148" s="375"/>
      <c r="C148" s="373"/>
      <c r="D148" s="375"/>
      <c r="E148" s="139"/>
      <c r="F148" s="370"/>
      <c r="G148" s="371"/>
      <c r="H148" s="448"/>
      <c r="I148" s="449"/>
      <c r="J148" s="30">
        <f t="shared" si="7"/>
        <v>0</v>
      </c>
      <c r="K148" s="30"/>
      <c r="L148" s="18">
        <f t="shared" si="8"/>
        <v>0</v>
      </c>
    </row>
    <row r="149" spans="1:12" ht="22.5" customHeight="1" x14ac:dyDescent="0.35">
      <c r="A149" s="278" t="s">
        <v>41</v>
      </c>
      <c r="B149" s="279"/>
      <c r="C149" s="279"/>
      <c r="D149" s="279"/>
      <c r="E149" s="279"/>
      <c r="F149" s="279"/>
      <c r="G149" s="279"/>
      <c r="H149" s="279"/>
      <c r="I149" s="280"/>
      <c r="J149" s="18">
        <f>SUM(J144:J148)</f>
        <v>17960</v>
      </c>
      <c r="K149" s="18">
        <f>SUM(K148:K148)</f>
        <v>0</v>
      </c>
      <c r="L149" s="18">
        <f>SUM(L144:L148)</f>
        <v>17960</v>
      </c>
    </row>
    <row r="150" spans="1:12" ht="23.4" customHeight="1" x14ac:dyDescent="0.35">
      <c r="A150" s="23" t="s">
        <v>17</v>
      </c>
      <c r="B150" s="112"/>
      <c r="C150" s="113"/>
      <c r="D150" s="113"/>
      <c r="E150" s="113"/>
      <c r="F150" s="113"/>
      <c r="G150" s="113"/>
      <c r="H150" s="113"/>
      <c r="I150" s="113"/>
      <c r="J150" s="21"/>
      <c r="K150" s="21"/>
      <c r="L150" s="22"/>
    </row>
    <row r="151" spans="1:12" ht="200" customHeight="1" x14ac:dyDescent="0.35">
      <c r="A151" s="454" t="s">
        <v>269</v>
      </c>
      <c r="B151" s="455"/>
      <c r="C151" s="455"/>
      <c r="D151" s="455"/>
      <c r="E151" s="455"/>
      <c r="F151" s="455"/>
      <c r="G151" s="455"/>
      <c r="H151" s="455"/>
      <c r="I151" s="455"/>
      <c r="J151" s="455"/>
      <c r="K151" s="455"/>
      <c r="L151" s="456"/>
    </row>
    <row r="152" spans="1:12" ht="14.4" hidden="1" customHeight="1" x14ac:dyDescent="0.35">
      <c r="A152" s="457"/>
      <c r="B152" s="458"/>
      <c r="C152" s="458"/>
      <c r="D152" s="458"/>
      <c r="E152" s="458"/>
      <c r="F152" s="458"/>
      <c r="G152" s="458"/>
      <c r="H152" s="458"/>
      <c r="I152" s="458"/>
      <c r="J152" s="458"/>
      <c r="K152" s="458"/>
      <c r="L152" s="459"/>
    </row>
    <row r="153" spans="1:12" x14ac:dyDescent="0.35">
      <c r="A153" s="94" t="s">
        <v>275</v>
      </c>
      <c r="B153" s="95"/>
      <c r="C153" s="95"/>
      <c r="D153" s="95"/>
      <c r="E153" s="95"/>
      <c r="F153" s="95"/>
      <c r="G153" s="95"/>
      <c r="H153" s="95"/>
      <c r="I153" s="95"/>
      <c r="J153" s="95"/>
      <c r="K153" s="95"/>
      <c r="L153" s="96"/>
    </row>
    <row r="154" spans="1:12" ht="15" customHeight="1" x14ac:dyDescent="0.35">
      <c r="A154" s="357" t="s">
        <v>15</v>
      </c>
      <c r="B154" s="355"/>
      <c r="C154" s="356"/>
      <c r="D154" s="357" t="s">
        <v>2</v>
      </c>
      <c r="E154" s="355"/>
      <c r="F154" s="355"/>
      <c r="G154" s="355"/>
      <c r="H154" s="355"/>
      <c r="I154" s="355"/>
      <c r="J154" s="355"/>
      <c r="K154" s="355"/>
      <c r="L154" s="356"/>
    </row>
    <row r="155" spans="1:12" ht="15" customHeight="1" x14ac:dyDescent="0.35">
      <c r="A155" s="292" t="s">
        <v>56</v>
      </c>
      <c r="B155" s="293"/>
      <c r="C155" s="313"/>
      <c r="D155" s="292" t="s">
        <v>52</v>
      </c>
      <c r="E155" s="293"/>
      <c r="F155" s="293"/>
      <c r="G155" s="293"/>
      <c r="H155" s="293"/>
      <c r="I155" s="293"/>
      <c r="J155" s="293"/>
      <c r="K155" s="293"/>
      <c r="L155" s="313"/>
    </row>
    <row r="156" spans="1:12" ht="26" customHeight="1" x14ac:dyDescent="0.35">
      <c r="A156" s="325"/>
      <c r="B156" s="326"/>
      <c r="C156" s="327"/>
      <c r="D156" s="334" t="s">
        <v>57</v>
      </c>
      <c r="E156" s="334"/>
      <c r="F156" s="314" t="s">
        <v>61</v>
      </c>
      <c r="G156" s="315"/>
      <c r="H156" s="315"/>
      <c r="I156" s="316"/>
      <c r="J156" s="287" t="s">
        <v>49</v>
      </c>
      <c r="K156" s="285" t="s">
        <v>47</v>
      </c>
      <c r="L156" s="287" t="s">
        <v>39</v>
      </c>
    </row>
    <row r="157" spans="1:12" ht="31.5" hidden="1" customHeight="1" x14ac:dyDescent="0.35">
      <c r="A157" s="328"/>
      <c r="B157" s="329"/>
      <c r="C157" s="330"/>
      <c r="D157" s="334"/>
      <c r="E157" s="334"/>
      <c r="F157" s="317"/>
      <c r="G157" s="318"/>
      <c r="H157" s="318"/>
      <c r="I157" s="319"/>
      <c r="J157" s="288"/>
      <c r="K157" s="286"/>
      <c r="L157" s="288"/>
    </row>
    <row r="158" spans="1:12" ht="31.5" hidden="1" customHeight="1" x14ac:dyDescent="0.35">
      <c r="A158" s="373"/>
      <c r="B158" s="374"/>
      <c r="C158" s="375"/>
      <c r="D158" s="460"/>
      <c r="E158" s="460"/>
      <c r="F158" s="370"/>
      <c r="G158" s="371"/>
      <c r="H158" s="371"/>
      <c r="I158" s="372"/>
      <c r="J158" s="18">
        <f>CEILING(D158*F158,1)</f>
        <v>0</v>
      </c>
      <c r="K158" s="30"/>
      <c r="L158" s="18">
        <f>IF(J158-K158&lt;0,0,J158-K158)</f>
        <v>0</v>
      </c>
    </row>
    <row r="159" spans="1:12" ht="31.5" customHeight="1" x14ac:dyDescent="0.35">
      <c r="A159" s="373" t="s">
        <v>9</v>
      </c>
      <c r="B159" s="374"/>
      <c r="C159" s="375"/>
      <c r="D159" s="460">
        <v>121725</v>
      </c>
      <c r="E159" s="460"/>
      <c r="F159" s="461">
        <v>0.12540000000000001</v>
      </c>
      <c r="G159" s="462"/>
      <c r="H159" s="462"/>
      <c r="I159" s="463"/>
      <c r="J159" s="18">
        <f>CEILING(D159*F159,1)</f>
        <v>15265</v>
      </c>
      <c r="K159" s="30">
        <v>0</v>
      </c>
      <c r="L159" s="18">
        <f>IF(J159-K159&lt;0,0,J159-K159)</f>
        <v>15265</v>
      </c>
    </row>
    <row r="160" spans="1:12" hidden="1" x14ac:dyDescent="0.35">
      <c r="A160" s="373"/>
      <c r="B160" s="374"/>
      <c r="C160" s="375"/>
      <c r="D160" s="460"/>
      <c r="E160" s="460"/>
      <c r="F160" s="370"/>
      <c r="G160" s="371"/>
      <c r="H160" s="371"/>
      <c r="I160" s="372"/>
      <c r="J160" s="18">
        <f>CEILING(D160*F160,1)</f>
        <v>0</v>
      </c>
      <c r="K160" s="30"/>
      <c r="L160" s="18">
        <f>IF(J160-K160&lt;0,0,J160-K160)</f>
        <v>0</v>
      </c>
    </row>
    <row r="161" spans="1:12" ht="22.5" customHeight="1" x14ac:dyDescent="0.35">
      <c r="A161" s="278" t="s">
        <v>41</v>
      </c>
      <c r="B161" s="279"/>
      <c r="C161" s="279"/>
      <c r="D161" s="279"/>
      <c r="E161" s="279"/>
      <c r="F161" s="279"/>
      <c r="G161" s="279"/>
      <c r="H161" s="279"/>
      <c r="I161" s="280"/>
      <c r="J161" s="18">
        <f>SUM(J158:J160)</f>
        <v>15265</v>
      </c>
      <c r="K161" s="18">
        <f>SUM(K158:K160)</f>
        <v>0</v>
      </c>
      <c r="L161" s="18">
        <f>SUM(L158:L160)</f>
        <v>15265</v>
      </c>
    </row>
    <row r="162" spans="1:12" ht="26" customHeight="1" x14ac:dyDescent="0.35">
      <c r="A162" s="23" t="s">
        <v>17</v>
      </c>
      <c r="B162" s="112"/>
      <c r="C162" s="113"/>
      <c r="D162" s="113"/>
      <c r="E162" s="113"/>
      <c r="F162" s="113"/>
      <c r="G162" s="113"/>
      <c r="H162" s="113"/>
      <c r="I162" s="113"/>
      <c r="J162" s="21"/>
      <c r="K162" s="21"/>
      <c r="L162" s="22"/>
    </row>
    <row r="163" spans="1:12" ht="200" customHeight="1" x14ac:dyDescent="0.35">
      <c r="A163" s="454" t="s">
        <v>270</v>
      </c>
      <c r="B163" s="455"/>
      <c r="C163" s="455"/>
      <c r="D163" s="455"/>
      <c r="E163" s="455"/>
      <c r="F163" s="455"/>
      <c r="G163" s="455"/>
      <c r="H163" s="455"/>
      <c r="I163" s="455"/>
      <c r="J163" s="455"/>
      <c r="K163" s="455"/>
      <c r="L163" s="456"/>
    </row>
    <row r="164" spans="1:12" ht="14.4" customHeight="1" x14ac:dyDescent="0.35">
      <c r="A164" s="457"/>
      <c r="B164" s="458"/>
      <c r="C164" s="458"/>
      <c r="D164" s="458"/>
      <c r="E164" s="458"/>
      <c r="F164" s="458"/>
      <c r="G164" s="458"/>
      <c r="H164" s="458"/>
      <c r="I164" s="458"/>
      <c r="J164" s="458"/>
      <c r="K164" s="458"/>
      <c r="L164" s="459"/>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D105:F105"/>
    <mergeCell ref="G105:L105"/>
    <mergeCell ref="A106:F107"/>
    <mergeCell ref="G106:G107"/>
    <mergeCell ref="H106:H107"/>
    <mergeCell ref="I106:I107"/>
    <mergeCell ref="J106:J107"/>
    <mergeCell ref="K106:K107"/>
    <mergeCell ref="L106:L107"/>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D156:E157"/>
    <mergeCell ref="F156:I157"/>
    <mergeCell ref="J156:J157"/>
    <mergeCell ref="K156:K157"/>
    <mergeCell ref="L156:L157"/>
    <mergeCell ref="A148:B148"/>
    <mergeCell ref="C148:D148"/>
    <mergeCell ref="F148:G148"/>
    <mergeCell ref="H148:I148"/>
    <mergeCell ref="A149:I149"/>
    <mergeCell ref="A151:L152"/>
    <mergeCell ref="A137:L137"/>
    <mergeCell ref="A139:B139"/>
    <mergeCell ref="C139:L139"/>
    <mergeCell ref="A140:B140"/>
    <mergeCell ref="C140:L140"/>
    <mergeCell ref="C141:D142"/>
    <mergeCell ref="E141:E142"/>
    <mergeCell ref="F141:G142"/>
    <mergeCell ref="H141:I142"/>
    <mergeCell ref="J141:J142"/>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90:I90"/>
    <mergeCell ref="A92:L93"/>
    <mergeCell ref="A94:B94"/>
    <mergeCell ref="A95:B95"/>
    <mergeCell ref="J95:L96"/>
    <mergeCell ref="A96:B96"/>
    <mergeCell ref="B89:C89"/>
    <mergeCell ref="D89:E89"/>
    <mergeCell ref="F89:I89"/>
    <mergeCell ref="C95:G95"/>
    <mergeCell ref="C96:G96"/>
    <mergeCell ref="H95:I95"/>
    <mergeCell ref="H96:I96"/>
    <mergeCell ref="A87:C88"/>
    <mergeCell ref="D87:E88"/>
    <mergeCell ref="F87:I88"/>
    <mergeCell ref="J87:J88"/>
    <mergeCell ref="K87:K88"/>
    <mergeCell ref="L87:L88"/>
    <mergeCell ref="A80:I80"/>
    <mergeCell ref="A82:L83"/>
    <mergeCell ref="B85:C85"/>
    <mergeCell ref="D85:L85"/>
    <mergeCell ref="B86:C86"/>
    <mergeCell ref="D86:L86"/>
    <mergeCell ref="B84:L84"/>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J72:J73"/>
    <mergeCell ref="K72:K73"/>
    <mergeCell ref="L72:L73"/>
    <mergeCell ref="A65:I65"/>
    <mergeCell ref="A67:L68"/>
    <mergeCell ref="A70:C70"/>
    <mergeCell ref="D70:L70"/>
    <mergeCell ref="A71:C71"/>
    <mergeCell ref="D71:L71"/>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C9:D9"/>
    <mergeCell ref="F9:G9"/>
    <mergeCell ref="H9:I9"/>
    <mergeCell ref="C13:D13"/>
    <mergeCell ref="F13:G13"/>
    <mergeCell ref="H13:I13"/>
    <mergeCell ref="C10:D10"/>
    <mergeCell ref="F10:G10"/>
    <mergeCell ref="H10:I10"/>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xr:uid="{00000000-0002-0000-0A00-000000000000}">
      <formula1>"hourly, daily, weekly, yearly"</formula1>
    </dataValidation>
    <dataValidation type="decimal" allowBlank="1" showInputMessage="1" showErrorMessage="1" sqref="M3:M8" xr:uid="{00000000-0002-0000-0A00-000001000000}">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xr:uid="{00000000-0002-0000-0A00-000002000000}">
      <formula1>J9</formula1>
    </dataValidation>
    <dataValidation type="list" allowBlank="1" showInputMessage="1" showErrorMessage="1" sqref="K2:L3" xr:uid="{00000000-0002-0000-0A00-000003000000}">
      <formula1>DemographicsYesNoSelection</formula1>
    </dataValidation>
  </dataValidations>
  <hyperlinks>
    <hyperlink ref="A3:B3" r:id="rId1" display="(DOJ Financial Guide, Section 3.10)?" xr:uid="{00000000-0004-0000-0A00-00000000000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44450</xdr:colOff>
                    <xdr:row>35</xdr:row>
                    <xdr:rowOff>184150</xdr:rowOff>
                  </from>
                  <to>
                    <xdr:col>1</xdr:col>
                    <xdr:colOff>44450</xdr:colOff>
                    <xdr:row>36</xdr:row>
                    <xdr:rowOff>222250</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44450</xdr:colOff>
                    <xdr:row>59</xdr:row>
                    <xdr:rowOff>69850</xdr:rowOff>
                  </from>
                  <to>
                    <xdr:col>1</xdr:col>
                    <xdr:colOff>44450</xdr:colOff>
                    <xdr:row>60</xdr:row>
                    <xdr:rowOff>107950</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69850</xdr:colOff>
                    <xdr:row>71</xdr:row>
                    <xdr:rowOff>69850</xdr:rowOff>
                  </from>
                  <to>
                    <xdr:col>1</xdr:col>
                    <xdr:colOff>69850</xdr:colOff>
                    <xdr:row>72</xdr:row>
                    <xdr:rowOff>107950</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44450</xdr:colOff>
                    <xdr:row>96</xdr:row>
                    <xdr:rowOff>69850</xdr:rowOff>
                  </from>
                  <to>
                    <xdr:col>1</xdr:col>
                    <xdr:colOff>44450</xdr:colOff>
                    <xdr:row>97</xdr:row>
                    <xdr:rowOff>107950</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44450</xdr:colOff>
                    <xdr:row>140</xdr:row>
                    <xdr:rowOff>63500</xdr:rowOff>
                  </from>
                  <to>
                    <xdr:col>1</xdr:col>
                    <xdr:colOff>44450</xdr:colOff>
                    <xdr:row>140</xdr:row>
                    <xdr:rowOff>292100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184150</xdr:rowOff>
                  </from>
                  <to>
                    <xdr:col>2</xdr:col>
                    <xdr:colOff>254000</xdr:colOff>
                    <xdr:row>36</xdr:row>
                    <xdr:rowOff>222250</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69850</xdr:rowOff>
                  </from>
                  <to>
                    <xdr:col>2</xdr:col>
                    <xdr:colOff>215900</xdr:colOff>
                    <xdr:row>60</xdr:row>
                    <xdr:rowOff>107950</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139700</xdr:colOff>
                    <xdr:row>71</xdr:row>
                    <xdr:rowOff>69850</xdr:rowOff>
                  </from>
                  <to>
                    <xdr:col>2</xdr:col>
                    <xdr:colOff>234950</xdr:colOff>
                    <xdr:row>72</xdr:row>
                    <xdr:rowOff>107950</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69850</xdr:rowOff>
                  </from>
                  <to>
                    <xdr:col>2</xdr:col>
                    <xdr:colOff>254000</xdr:colOff>
                    <xdr:row>97</xdr:row>
                    <xdr:rowOff>107950</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146050</xdr:colOff>
                    <xdr:row>140</xdr:row>
                    <xdr:rowOff>63500</xdr:rowOff>
                  </from>
                  <to>
                    <xdr:col>1</xdr:col>
                    <xdr:colOff>1517650</xdr:colOff>
                    <xdr:row>140</xdr:row>
                    <xdr:rowOff>292100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44450</xdr:colOff>
                    <xdr:row>21</xdr:row>
                    <xdr:rowOff>107950</xdr:rowOff>
                  </from>
                  <to>
                    <xdr:col>1</xdr:col>
                    <xdr:colOff>44450</xdr:colOff>
                    <xdr:row>22</xdr:row>
                    <xdr:rowOff>146050</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120650</xdr:colOff>
                    <xdr:row>21</xdr:row>
                    <xdr:rowOff>107950</xdr:rowOff>
                  </from>
                  <to>
                    <xdr:col>2</xdr:col>
                    <xdr:colOff>222250</xdr:colOff>
                    <xdr:row>22</xdr:row>
                    <xdr:rowOff>146050</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63500</xdr:rowOff>
                  </from>
                  <to>
                    <xdr:col>1</xdr:col>
                    <xdr:colOff>38100</xdr:colOff>
                    <xdr:row>155</xdr:row>
                    <xdr:rowOff>292100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101600</xdr:colOff>
                    <xdr:row>155</xdr:row>
                    <xdr:rowOff>63500</xdr:rowOff>
                  </from>
                  <to>
                    <xdr:col>2</xdr:col>
                    <xdr:colOff>196850</xdr:colOff>
                    <xdr:row>155</xdr:row>
                    <xdr:rowOff>292100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215900</xdr:colOff>
                    <xdr:row>15</xdr:row>
                    <xdr:rowOff>25400</xdr:rowOff>
                  </from>
                  <to>
                    <xdr:col>11</xdr:col>
                    <xdr:colOff>711200</xdr:colOff>
                    <xdr:row>15</xdr:row>
                    <xdr:rowOff>260350</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196850</xdr:colOff>
                    <xdr:row>29</xdr:row>
                    <xdr:rowOff>25400</xdr:rowOff>
                  </from>
                  <to>
                    <xdr:col>12</xdr:col>
                    <xdr:colOff>0</xdr:colOff>
                    <xdr:row>29</xdr:row>
                    <xdr:rowOff>260350</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184150</xdr:colOff>
                    <xdr:row>53</xdr:row>
                    <xdr:rowOff>25400</xdr:rowOff>
                  </from>
                  <to>
                    <xdr:col>12</xdr:col>
                    <xdr:colOff>0</xdr:colOff>
                    <xdr:row>53</xdr:row>
                    <xdr:rowOff>260350</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215900</xdr:colOff>
                    <xdr:row>65</xdr:row>
                    <xdr:rowOff>25400</xdr:rowOff>
                  </from>
                  <to>
                    <xdr:col>12</xdr:col>
                    <xdr:colOff>0</xdr:colOff>
                    <xdr:row>65</xdr:row>
                    <xdr:rowOff>260350</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215900</xdr:colOff>
                    <xdr:row>80</xdr:row>
                    <xdr:rowOff>25400</xdr:rowOff>
                  </from>
                  <to>
                    <xdr:col>12</xdr:col>
                    <xdr:colOff>0</xdr:colOff>
                    <xdr:row>80</xdr:row>
                    <xdr:rowOff>260350</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215900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215900</xdr:colOff>
                    <xdr:row>161</xdr:row>
                    <xdr:rowOff>25400</xdr:rowOff>
                  </from>
                  <to>
                    <xdr:col>12</xdr:col>
                    <xdr:colOff>0</xdr:colOff>
                    <xdr:row>161</xdr:row>
                    <xdr:rowOff>260350</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31750</xdr:colOff>
                    <xdr:row>86</xdr:row>
                    <xdr:rowOff>69850</xdr:rowOff>
                  </from>
                  <to>
                    <xdr:col>1</xdr:col>
                    <xdr:colOff>31750</xdr:colOff>
                    <xdr:row>87</xdr:row>
                    <xdr:rowOff>107950</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139700</xdr:colOff>
                    <xdr:row>86</xdr:row>
                    <xdr:rowOff>69850</xdr:rowOff>
                  </from>
                  <to>
                    <xdr:col>2</xdr:col>
                    <xdr:colOff>234950</xdr:colOff>
                    <xdr:row>87</xdr:row>
                    <xdr:rowOff>107950</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25400</xdr:rowOff>
                  </from>
                  <to>
                    <xdr:col>11</xdr:col>
                    <xdr:colOff>730250</xdr:colOff>
                    <xdr:row>90</xdr:row>
                    <xdr:rowOff>260350</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44450</xdr:colOff>
                    <xdr:row>117</xdr:row>
                    <xdr:rowOff>63500</xdr:rowOff>
                  </from>
                  <to>
                    <xdr:col>1</xdr:col>
                    <xdr:colOff>44450</xdr:colOff>
                    <xdr:row>117</xdr:row>
                    <xdr:rowOff>292100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63500</xdr:rowOff>
                  </from>
                  <to>
                    <xdr:col>2</xdr:col>
                    <xdr:colOff>254000</xdr:colOff>
                    <xdr:row>117</xdr:row>
                    <xdr:rowOff>292100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215900</xdr:colOff>
                    <xdr:row>111</xdr:row>
                    <xdr:rowOff>25400</xdr:rowOff>
                  </from>
                  <to>
                    <xdr:col>11</xdr:col>
                    <xdr:colOff>711200</xdr:colOff>
                    <xdr:row>111</xdr:row>
                    <xdr:rowOff>260350</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215900</xdr:colOff>
                    <xdr:row>133</xdr:row>
                    <xdr:rowOff>25400</xdr:rowOff>
                  </from>
                  <to>
                    <xdr:col>11</xdr:col>
                    <xdr:colOff>711200</xdr:colOff>
                    <xdr:row>133</xdr:row>
                    <xdr:rowOff>260350</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50800</xdr:colOff>
                    <xdr:row>106</xdr:row>
                    <xdr:rowOff>50800</xdr:rowOff>
                  </from>
                  <to>
                    <xdr:col>1</xdr:col>
                    <xdr:colOff>88900</xdr:colOff>
                    <xdr:row>106</xdr:row>
                    <xdr:rowOff>298450</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158750</xdr:colOff>
                    <xdr:row>106</xdr:row>
                    <xdr:rowOff>63500</xdr:rowOff>
                  </from>
                  <to>
                    <xdr:col>2</xdr:col>
                    <xdr:colOff>266700</xdr:colOff>
                    <xdr:row>106</xdr:row>
                    <xdr:rowOff>292100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158750</xdr:colOff>
                    <xdr:row>128</xdr:row>
                    <xdr:rowOff>44450</xdr:rowOff>
                  </from>
                  <to>
                    <xdr:col>2</xdr:col>
                    <xdr:colOff>273050</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50800</xdr:colOff>
                    <xdr:row>128</xdr:row>
                    <xdr:rowOff>38100</xdr:rowOff>
                  </from>
                  <to>
                    <xdr:col>1</xdr:col>
                    <xdr:colOff>88900</xdr:colOff>
                    <xdr:row>128</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15"/>
  <sheetViews>
    <sheetView showGridLines="0" workbookViewId="0">
      <selection activeCell="B5" sqref="B5"/>
    </sheetView>
  </sheetViews>
  <sheetFormatPr defaultRowHeight="14.5" x14ac:dyDescent="0.35"/>
  <cols>
    <col min="1" max="1" width="29.90625" customWidth="1"/>
    <col min="2" max="2" width="67.36328125" customWidth="1"/>
  </cols>
  <sheetData>
    <row r="1" spans="1:2" ht="31" x14ac:dyDescent="0.35">
      <c r="A1" s="479" t="s">
        <v>200</v>
      </c>
      <c r="B1" s="480"/>
    </row>
    <row r="2" spans="1:2" x14ac:dyDescent="0.35">
      <c r="A2" s="481" t="s">
        <v>301</v>
      </c>
      <c r="B2" s="482"/>
    </row>
    <row r="3" spans="1:2" x14ac:dyDescent="0.35">
      <c r="A3" s="148" t="s">
        <v>302</v>
      </c>
      <c r="B3" s="147"/>
    </row>
    <row r="4" spans="1:2" x14ac:dyDescent="0.35">
      <c r="A4" s="101" t="s">
        <v>201</v>
      </c>
      <c r="B4" s="102" t="s">
        <v>202</v>
      </c>
    </row>
    <row r="5" spans="1:2" ht="203" x14ac:dyDescent="0.35">
      <c r="A5" s="103" t="s">
        <v>203</v>
      </c>
      <c r="B5" s="104" t="s">
        <v>204</v>
      </c>
    </row>
    <row r="6" spans="1:2" ht="29" x14ac:dyDescent="0.35">
      <c r="A6" s="103" t="s">
        <v>205</v>
      </c>
      <c r="B6" s="104" t="s">
        <v>206</v>
      </c>
    </row>
    <row r="7" spans="1:2" ht="58" x14ac:dyDescent="0.35">
      <c r="A7" s="103" t="s">
        <v>207</v>
      </c>
      <c r="B7" s="104" t="s">
        <v>208</v>
      </c>
    </row>
    <row r="8" spans="1:2" ht="58" x14ac:dyDescent="0.35">
      <c r="A8" s="103" t="s">
        <v>209</v>
      </c>
      <c r="B8" s="104" t="s">
        <v>210</v>
      </c>
    </row>
    <row r="9" spans="1:2" ht="58" x14ac:dyDescent="0.35">
      <c r="A9" s="103" t="s">
        <v>211</v>
      </c>
      <c r="B9" s="104" t="s">
        <v>212</v>
      </c>
    </row>
    <row r="10" spans="1:2" ht="72.5" x14ac:dyDescent="0.35">
      <c r="A10" s="103" t="s">
        <v>213</v>
      </c>
      <c r="B10" s="104" t="s">
        <v>214</v>
      </c>
    </row>
    <row r="11" spans="1:2" ht="159.5" x14ac:dyDescent="0.35">
      <c r="A11" s="103" t="s">
        <v>215</v>
      </c>
      <c r="B11" s="104" t="s">
        <v>216</v>
      </c>
    </row>
    <row r="12" spans="1:2" ht="145" x14ac:dyDescent="0.35">
      <c r="A12" s="103" t="s">
        <v>217</v>
      </c>
      <c r="B12" s="104" t="s">
        <v>218</v>
      </c>
    </row>
    <row r="13" spans="1:2" ht="290" x14ac:dyDescent="0.35">
      <c r="A13" s="103" t="s">
        <v>219</v>
      </c>
      <c r="B13" s="104" t="s">
        <v>220</v>
      </c>
    </row>
    <row r="14" spans="1:2" ht="43.5" x14ac:dyDescent="0.35">
      <c r="A14" s="103" t="s">
        <v>221</v>
      </c>
      <c r="B14" s="104" t="s">
        <v>222</v>
      </c>
    </row>
    <row r="15" spans="1:2" ht="73" thickBot="1" x14ac:dyDescent="0.4">
      <c r="A15" s="105" t="s">
        <v>223</v>
      </c>
      <c r="B15" s="106"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xr:uid="{00000000-0004-0000-0B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J165"/>
  <sheetViews>
    <sheetView zoomScaleNormal="100" workbookViewId="0">
      <selection activeCell="D7" sqref="D7:I7"/>
    </sheetView>
  </sheetViews>
  <sheetFormatPr defaultColWidth="9.08984375" defaultRowHeight="14.5" x14ac:dyDescent="0.35"/>
  <cols>
    <col min="1" max="1" width="2.36328125" customWidth="1"/>
    <col min="2" max="2" width="4.6328125" customWidth="1"/>
    <col min="3" max="3" width="12.08984375" customWidth="1"/>
    <col min="4" max="4" width="11.6328125" customWidth="1"/>
    <col min="5" max="5" width="10.90625" customWidth="1"/>
    <col min="6" max="6" width="10.6328125" customWidth="1"/>
    <col min="7" max="7" width="12.6328125" customWidth="1"/>
    <col min="8" max="8" width="11.453125" customWidth="1"/>
    <col min="9" max="9" width="7.54296875" customWidth="1"/>
    <col min="10" max="10" width="8.54296875" customWidth="1"/>
  </cols>
  <sheetData>
    <row r="1" spans="1:10" ht="32.25" customHeight="1" thickBot="1" x14ac:dyDescent="0.4">
      <c r="A1" s="214" t="s">
        <v>64</v>
      </c>
      <c r="B1" s="215"/>
      <c r="C1" s="215"/>
      <c r="D1" s="215"/>
      <c r="E1" s="215"/>
      <c r="F1" s="215"/>
      <c r="G1" s="215"/>
      <c r="H1" s="215"/>
      <c r="I1" s="215"/>
      <c r="J1" s="216"/>
    </row>
    <row r="2" spans="1:10" ht="39.75" customHeight="1" thickTop="1" thickBot="1" x14ac:dyDescent="0.4">
      <c r="A2" s="37"/>
      <c r="B2" s="217" t="s">
        <v>113</v>
      </c>
      <c r="C2" s="217"/>
      <c r="D2" s="217"/>
      <c r="E2" s="217"/>
      <c r="F2" s="217"/>
      <c r="G2" s="217"/>
      <c r="H2" s="217"/>
      <c r="I2" s="217"/>
      <c r="J2" s="38"/>
    </row>
    <row r="3" spans="1:10" ht="15" thickTop="1" x14ac:dyDescent="0.35">
      <c r="A3" s="218" t="s">
        <v>65</v>
      </c>
      <c r="B3" s="219"/>
      <c r="C3" s="219"/>
      <c r="D3" s="219"/>
      <c r="E3" s="39"/>
      <c r="F3" s="39"/>
      <c r="G3" s="39"/>
      <c r="H3" s="39"/>
      <c r="I3" s="39"/>
      <c r="J3" s="40"/>
    </row>
    <row r="4" spans="1:10" ht="34.5" customHeight="1" x14ac:dyDescent="0.35">
      <c r="A4" s="41"/>
      <c r="B4" s="211" t="s">
        <v>66</v>
      </c>
      <c r="C4" s="211"/>
      <c r="D4" s="211"/>
      <c r="E4" s="211"/>
      <c r="F4" s="211"/>
      <c r="G4" s="211"/>
      <c r="H4" s="211"/>
      <c r="I4" s="211"/>
      <c r="J4" s="42"/>
    </row>
    <row r="5" spans="1:10" ht="36.75" customHeight="1" x14ac:dyDescent="0.35">
      <c r="A5" s="43"/>
      <c r="B5" s="44" t="s">
        <v>67</v>
      </c>
      <c r="C5" s="44"/>
      <c r="D5" s="220" t="s">
        <v>136</v>
      </c>
      <c r="E5" s="221"/>
      <c r="F5" s="221"/>
      <c r="G5" s="221"/>
      <c r="H5" s="221"/>
      <c r="I5" s="222"/>
      <c r="J5" s="45"/>
    </row>
    <row r="6" spans="1:10" x14ac:dyDescent="0.35">
      <c r="A6" s="43"/>
      <c r="B6" s="44"/>
      <c r="C6" s="44"/>
      <c r="D6" s="44"/>
      <c r="E6" s="44"/>
      <c r="F6" s="44"/>
      <c r="G6" s="44"/>
      <c r="H6" s="44"/>
      <c r="I6" s="44"/>
      <c r="J6" s="45"/>
    </row>
    <row r="7" spans="1:10" ht="35.25" customHeight="1" x14ac:dyDescent="0.35">
      <c r="A7" s="43"/>
      <c r="B7" s="44" t="s">
        <v>68</v>
      </c>
      <c r="C7" s="44"/>
      <c r="D7" s="220"/>
      <c r="E7" s="221"/>
      <c r="F7" s="221"/>
      <c r="G7" s="221"/>
      <c r="H7" s="221"/>
      <c r="I7" s="222"/>
      <c r="J7" s="45"/>
    </row>
    <row r="8" spans="1:10" x14ac:dyDescent="0.35">
      <c r="A8" s="43"/>
      <c r="B8" s="46"/>
      <c r="C8" s="44"/>
      <c r="D8" s="44"/>
      <c r="E8" s="44"/>
      <c r="F8" s="44"/>
      <c r="G8" s="44"/>
      <c r="H8" s="44"/>
      <c r="I8" s="44"/>
      <c r="J8" s="45"/>
    </row>
    <row r="9" spans="1:10" x14ac:dyDescent="0.35">
      <c r="A9" s="41"/>
      <c r="B9" s="223" t="s">
        <v>145</v>
      </c>
      <c r="C9" s="223"/>
      <c r="D9" s="223"/>
      <c r="E9" s="223"/>
      <c r="F9" s="223"/>
      <c r="G9" s="46"/>
      <c r="H9" s="212"/>
      <c r="I9" s="213"/>
      <c r="J9" s="47"/>
    </row>
    <row r="10" spans="1:10" x14ac:dyDescent="0.35">
      <c r="A10" s="41"/>
      <c r="B10" s="223"/>
      <c r="C10" s="223"/>
      <c r="D10" s="223"/>
      <c r="E10" s="223"/>
      <c r="F10" s="223"/>
      <c r="G10" s="46"/>
      <c r="H10" s="65"/>
      <c r="I10" s="65"/>
      <c r="J10" s="47"/>
    </row>
    <row r="11" spans="1:10" x14ac:dyDescent="0.35">
      <c r="A11" s="41"/>
      <c r="B11" s="223" t="s">
        <v>146</v>
      </c>
      <c r="C11" s="223"/>
      <c r="D11" s="223"/>
      <c r="E11" s="223"/>
      <c r="F11" s="223"/>
      <c r="G11" s="46"/>
      <c r="H11" s="212"/>
      <c r="I11" s="213"/>
      <c r="J11" s="47"/>
    </row>
    <row r="12" spans="1:10" x14ac:dyDescent="0.35">
      <c r="A12" s="41"/>
      <c r="B12" s="223"/>
      <c r="C12" s="223"/>
      <c r="D12" s="223"/>
      <c r="E12" s="223"/>
      <c r="F12" s="223"/>
      <c r="G12" s="48"/>
      <c r="H12" s="48"/>
      <c r="I12" s="48"/>
      <c r="J12" s="47"/>
    </row>
    <row r="13" spans="1:10" ht="15" customHeight="1" x14ac:dyDescent="0.35">
      <c r="A13" s="41"/>
      <c r="B13" s="211" t="s">
        <v>137</v>
      </c>
      <c r="C13" s="211"/>
      <c r="D13" s="211"/>
      <c r="E13" s="211"/>
      <c r="F13" s="211"/>
      <c r="G13" s="46"/>
      <c r="H13" s="212"/>
      <c r="I13" s="213"/>
      <c r="J13" s="47"/>
    </row>
    <row r="14" spans="1:10" ht="21" customHeight="1" x14ac:dyDescent="0.35">
      <c r="A14" s="41"/>
      <c r="B14" s="211"/>
      <c r="C14" s="211"/>
      <c r="D14" s="211"/>
      <c r="E14" s="211"/>
      <c r="F14" s="211"/>
      <c r="G14" s="48"/>
      <c r="H14" s="48"/>
      <c r="I14" s="48"/>
      <c r="J14" s="47"/>
    </row>
    <row r="15" spans="1:10" ht="15" customHeight="1" x14ac:dyDescent="0.35">
      <c r="A15" s="41"/>
      <c r="B15" s="211" t="s">
        <v>138</v>
      </c>
      <c r="C15" s="211"/>
      <c r="D15" s="211"/>
      <c r="E15" s="211"/>
      <c r="F15" s="211"/>
      <c r="G15" s="46"/>
      <c r="H15" s="212"/>
      <c r="I15" s="213"/>
      <c r="J15" s="47"/>
    </row>
    <row r="16" spans="1:10" ht="33.75" customHeight="1" x14ac:dyDescent="0.35">
      <c r="A16" s="41"/>
      <c r="B16" s="211"/>
      <c r="C16" s="211"/>
      <c r="D16" s="211"/>
      <c r="E16" s="211"/>
      <c r="F16" s="211"/>
      <c r="G16" s="48"/>
      <c r="H16" s="48"/>
      <c r="I16" s="48"/>
      <c r="J16" s="47"/>
    </row>
    <row r="17" spans="1:10" ht="15" customHeight="1" x14ac:dyDescent="0.35">
      <c r="A17" s="41"/>
      <c r="B17" s="211" t="s">
        <v>139</v>
      </c>
      <c r="C17" s="211"/>
      <c r="D17" s="211"/>
      <c r="E17" s="211"/>
      <c r="F17" s="211"/>
      <c r="G17" s="46"/>
      <c r="H17" s="212"/>
      <c r="I17" s="213"/>
      <c r="J17" s="47"/>
    </row>
    <row r="18" spans="1:10" ht="23.25" customHeight="1" x14ac:dyDescent="0.35">
      <c r="A18" s="41"/>
      <c r="B18" s="211"/>
      <c r="C18" s="211"/>
      <c r="D18" s="211"/>
      <c r="E18" s="211"/>
      <c r="F18" s="211"/>
      <c r="G18" s="48"/>
      <c r="H18" s="48"/>
      <c r="I18" s="48"/>
      <c r="J18" s="47"/>
    </row>
    <row r="19" spans="1:10" x14ac:dyDescent="0.35">
      <c r="A19" s="41"/>
      <c r="B19" s="223" t="s">
        <v>140</v>
      </c>
      <c r="C19" s="223"/>
      <c r="D19" s="223"/>
      <c r="E19" s="223"/>
      <c r="F19" s="223"/>
      <c r="G19" s="46"/>
      <c r="H19" s="212"/>
      <c r="I19" s="213"/>
      <c r="J19" s="47"/>
    </row>
    <row r="20" spans="1:10" x14ac:dyDescent="0.35">
      <c r="A20" s="41"/>
      <c r="B20" s="223"/>
      <c r="C20" s="223"/>
      <c r="D20" s="223"/>
      <c r="E20" s="223"/>
      <c r="F20" s="223"/>
      <c r="G20" s="44"/>
      <c r="H20" s="44"/>
      <c r="I20" s="44"/>
      <c r="J20" s="47"/>
    </row>
    <row r="21" spans="1:10" ht="15" customHeight="1" x14ac:dyDescent="0.35">
      <c r="A21" s="41"/>
      <c r="B21" s="223" t="s">
        <v>141</v>
      </c>
      <c r="C21" s="223"/>
      <c r="D21" s="223"/>
      <c r="E21" s="223"/>
      <c r="F21" s="223"/>
      <c r="G21" s="66"/>
      <c r="H21" s="237"/>
      <c r="I21" s="238"/>
      <c r="J21" s="45"/>
    </row>
    <row r="22" spans="1:10" x14ac:dyDescent="0.35">
      <c r="A22" s="43"/>
      <c r="B22" s="223"/>
      <c r="C22" s="223"/>
      <c r="D22" s="223"/>
      <c r="E22" s="223"/>
      <c r="F22" s="223"/>
      <c r="G22" s="46"/>
      <c r="H22" s="67"/>
      <c r="I22" s="67"/>
      <c r="J22" s="40"/>
    </row>
    <row r="23" spans="1:10" ht="30.75" customHeight="1" x14ac:dyDescent="0.35">
      <c r="A23" s="41"/>
      <c r="B23" s="211" t="s">
        <v>142</v>
      </c>
      <c r="C23" s="211"/>
      <c r="D23" s="211"/>
      <c r="E23" s="211"/>
      <c r="F23" s="211"/>
      <c r="G23" s="211"/>
      <c r="H23" s="211"/>
      <c r="I23" s="211"/>
      <c r="J23" s="40"/>
    </row>
    <row r="24" spans="1:10" x14ac:dyDescent="0.35">
      <c r="A24" s="41"/>
      <c r="B24" s="39"/>
      <c r="C24" s="39"/>
      <c r="D24" s="39"/>
      <c r="E24" s="39"/>
      <c r="F24" s="39"/>
      <c r="G24" s="39"/>
      <c r="H24" s="39"/>
      <c r="I24" s="39"/>
      <c r="J24" s="40"/>
    </row>
    <row r="25" spans="1:10" x14ac:dyDescent="0.35">
      <c r="A25" s="41"/>
      <c r="B25" s="39"/>
      <c r="C25" s="39"/>
      <c r="D25" s="39"/>
      <c r="E25" s="39"/>
      <c r="F25" s="39"/>
      <c r="G25" s="39"/>
      <c r="H25" s="39"/>
      <c r="I25" s="39"/>
      <c r="J25" s="40"/>
    </row>
    <row r="26" spans="1:10" x14ac:dyDescent="0.35">
      <c r="A26" s="41"/>
      <c r="B26" s="39"/>
      <c r="C26" s="39"/>
      <c r="D26" s="39"/>
      <c r="E26" s="39"/>
      <c r="F26" s="39"/>
      <c r="G26" s="39"/>
      <c r="H26" s="39"/>
      <c r="I26" s="39"/>
      <c r="J26" s="40"/>
    </row>
    <row r="27" spans="1:10" x14ac:dyDescent="0.35">
      <c r="A27" s="41"/>
      <c r="B27" s="39"/>
      <c r="C27" s="39"/>
      <c r="D27" s="39"/>
      <c r="E27" s="39"/>
      <c r="F27" s="39"/>
      <c r="G27" s="39"/>
      <c r="H27" s="39"/>
      <c r="I27" s="39"/>
      <c r="J27" s="40"/>
    </row>
    <row r="28" spans="1:10" x14ac:dyDescent="0.35">
      <c r="A28" s="41"/>
      <c r="B28" s="39"/>
      <c r="C28" s="39"/>
      <c r="D28" s="39"/>
      <c r="E28" s="39"/>
      <c r="F28" s="39"/>
      <c r="G28" s="39"/>
      <c r="H28" s="39"/>
      <c r="I28" s="39"/>
      <c r="J28" s="40"/>
    </row>
    <row r="29" spans="1:10" x14ac:dyDescent="0.35">
      <c r="A29" s="41"/>
      <c r="B29" s="39"/>
      <c r="C29" s="39"/>
      <c r="D29" s="39"/>
      <c r="E29" s="39"/>
      <c r="F29" s="39"/>
      <c r="G29" s="39"/>
      <c r="H29" s="39"/>
      <c r="I29" s="39"/>
      <c r="J29" s="40"/>
    </row>
    <row r="30" spans="1:10" x14ac:dyDescent="0.35">
      <c r="A30" s="41"/>
      <c r="B30" s="39"/>
      <c r="C30" s="39"/>
      <c r="D30" s="39"/>
      <c r="E30" s="39"/>
      <c r="F30" s="39"/>
      <c r="G30" s="39"/>
      <c r="H30" s="39"/>
      <c r="I30" s="39"/>
      <c r="J30" s="40"/>
    </row>
    <row r="31" spans="1:10" x14ac:dyDescent="0.35">
      <c r="A31" s="41"/>
      <c r="B31" s="39"/>
      <c r="C31" s="39"/>
      <c r="D31" s="39"/>
      <c r="E31" s="39"/>
      <c r="F31" s="39"/>
      <c r="G31" s="39"/>
      <c r="H31" s="39"/>
      <c r="I31" s="39"/>
      <c r="J31" s="40"/>
    </row>
    <row r="32" spans="1:10" x14ac:dyDescent="0.35">
      <c r="A32" s="41"/>
      <c r="B32" s="39"/>
      <c r="C32" s="39"/>
      <c r="D32" s="39"/>
      <c r="E32" s="39"/>
      <c r="F32" s="39"/>
      <c r="G32" s="39"/>
      <c r="H32" s="39"/>
      <c r="I32" s="39"/>
      <c r="J32" s="40"/>
    </row>
    <row r="33" spans="1:10" x14ac:dyDescent="0.35">
      <c r="A33" s="41"/>
      <c r="B33" s="39"/>
      <c r="C33" s="39"/>
      <c r="D33" s="39"/>
      <c r="E33" s="39"/>
      <c r="F33" s="39"/>
      <c r="G33" s="39"/>
      <c r="H33" s="39"/>
      <c r="I33" s="39"/>
      <c r="J33" s="40"/>
    </row>
    <row r="34" spans="1:10" x14ac:dyDescent="0.35">
      <c r="A34" s="41"/>
      <c r="B34" s="39" t="s">
        <v>143</v>
      </c>
      <c r="C34" s="39"/>
      <c r="D34" s="39"/>
      <c r="E34" s="39"/>
      <c r="F34" s="39"/>
      <c r="G34" s="39"/>
      <c r="H34" s="39"/>
      <c r="I34" s="39"/>
      <c r="J34" s="40"/>
    </row>
    <row r="35" spans="1:10" x14ac:dyDescent="0.35">
      <c r="A35" s="41"/>
      <c r="B35" s="39"/>
      <c r="C35" s="39"/>
      <c r="D35" s="39"/>
      <c r="E35" s="39"/>
      <c r="F35" s="39"/>
      <c r="G35" s="39"/>
      <c r="H35" s="39"/>
      <c r="I35" s="39"/>
      <c r="J35" s="40"/>
    </row>
    <row r="36" spans="1:10" x14ac:dyDescent="0.35">
      <c r="A36" s="41"/>
      <c r="B36" s="39"/>
      <c r="C36" s="39" t="s">
        <v>69</v>
      </c>
      <c r="D36" s="39"/>
      <c r="E36" s="39"/>
      <c r="F36" s="39"/>
      <c r="G36" s="39"/>
      <c r="H36" s="39"/>
      <c r="I36" s="39"/>
      <c r="J36" s="40"/>
    </row>
    <row r="37" spans="1:10" x14ac:dyDescent="0.35">
      <c r="A37" s="41"/>
      <c r="B37" s="39"/>
      <c r="C37" s="39"/>
      <c r="D37" s="39"/>
      <c r="E37" s="39"/>
      <c r="F37" s="39"/>
      <c r="G37" s="39"/>
      <c r="H37" s="39"/>
      <c r="I37" s="39"/>
      <c r="J37" s="40"/>
    </row>
    <row r="38" spans="1:10" x14ac:dyDescent="0.35">
      <c r="A38" s="41"/>
      <c r="B38" s="39" t="s">
        <v>144</v>
      </c>
      <c r="C38" s="39"/>
      <c r="D38" s="39"/>
      <c r="E38" s="39"/>
      <c r="F38" s="39"/>
      <c r="G38" s="39"/>
      <c r="H38" s="39"/>
      <c r="I38" s="39"/>
      <c r="J38" s="40"/>
    </row>
    <row r="39" spans="1:10" x14ac:dyDescent="0.35">
      <c r="A39" s="41"/>
      <c r="B39" s="39"/>
      <c r="C39" s="39"/>
      <c r="D39" s="39"/>
      <c r="E39" s="39"/>
      <c r="F39" s="39"/>
      <c r="G39" s="39"/>
      <c r="H39" s="39"/>
      <c r="I39" s="39"/>
      <c r="J39" s="40"/>
    </row>
    <row r="40" spans="1:10" x14ac:dyDescent="0.35">
      <c r="A40" s="41"/>
      <c r="B40" s="39"/>
      <c r="C40" s="39"/>
      <c r="D40" s="39"/>
      <c r="E40" s="39"/>
      <c r="F40" s="39"/>
      <c r="G40" s="39"/>
      <c r="H40" s="39"/>
      <c r="I40" s="39"/>
      <c r="J40" s="40"/>
    </row>
    <row r="41" spans="1:10" x14ac:dyDescent="0.35">
      <c r="A41" s="41"/>
      <c r="B41" s="39"/>
      <c r="C41" s="39"/>
      <c r="D41" s="39"/>
      <c r="E41" s="39"/>
      <c r="F41" s="39"/>
      <c r="G41" s="39"/>
      <c r="H41" s="39"/>
      <c r="I41" s="39"/>
      <c r="J41" s="40"/>
    </row>
    <row r="42" spans="1:10" x14ac:dyDescent="0.35">
      <c r="A42" s="41"/>
      <c r="B42" s="39"/>
      <c r="C42" s="39"/>
      <c r="D42" s="39"/>
      <c r="E42" s="39"/>
      <c r="F42" s="39"/>
      <c r="G42" s="39"/>
      <c r="H42" s="39"/>
      <c r="I42" s="39"/>
      <c r="J42" s="40"/>
    </row>
    <row r="43" spans="1:10" x14ac:dyDescent="0.35">
      <c r="A43" s="41"/>
      <c r="B43" s="39"/>
      <c r="C43" s="39"/>
      <c r="D43" s="39"/>
      <c r="E43" s="39"/>
      <c r="F43" s="39"/>
      <c r="G43" s="232"/>
      <c r="H43" s="233"/>
      <c r="I43" s="234"/>
      <c r="J43" s="40"/>
    </row>
    <row r="44" spans="1:10" x14ac:dyDescent="0.35">
      <c r="A44" s="41"/>
      <c r="B44" s="39"/>
      <c r="C44" s="39"/>
      <c r="D44" s="39"/>
      <c r="E44" s="39"/>
      <c r="F44" s="39"/>
      <c r="G44" s="39"/>
      <c r="H44" s="39"/>
      <c r="I44" s="39"/>
      <c r="J44" s="40"/>
    </row>
    <row r="45" spans="1:10" x14ac:dyDescent="0.35">
      <c r="A45" s="41"/>
      <c r="B45" s="49" t="s">
        <v>70</v>
      </c>
      <c r="C45" s="39"/>
      <c r="D45" s="39"/>
      <c r="E45" s="39"/>
      <c r="F45" s="39"/>
      <c r="G45" s="39"/>
      <c r="H45" s="39"/>
      <c r="I45" s="39"/>
      <c r="J45" s="40"/>
    </row>
    <row r="46" spans="1:10" x14ac:dyDescent="0.35">
      <c r="A46" s="41"/>
      <c r="B46" s="224"/>
      <c r="C46" s="225"/>
      <c r="D46" s="225"/>
      <c r="E46" s="225"/>
      <c r="F46" s="225"/>
      <c r="G46" s="225"/>
      <c r="H46" s="225"/>
      <c r="I46" s="226"/>
      <c r="J46" s="40"/>
    </row>
    <row r="47" spans="1:10" ht="29.25" customHeight="1" x14ac:dyDescent="0.35">
      <c r="A47" s="41"/>
      <c r="B47" s="227"/>
      <c r="C47" s="228"/>
      <c r="D47" s="228"/>
      <c r="E47" s="228"/>
      <c r="F47" s="228"/>
      <c r="G47" s="228"/>
      <c r="H47" s="228"/>
      <c r="I47" s="229"/>
      <c r="J47" s="40"/>
    </row>
    <row r="48" spans="1:10" x14ac:dyDescent="0.35">
      <c r="A48" s="41"/>
      <c r="B48" s="39"/>
      <c r="C48" s="39"/>
      <c r="D48" s="39"/>
      <c r="E48" s="39"/>
      <c r="F48" s="39"/>
      <c r="G48" s="39"/>
      <c r="H48" s="39"/>
      <c r="I48" s="39"/>
      <c r="J48" s="40"/>
    </row>
    <row r="49" spans="1:10" ht="15" customHeight="1" x14ac:dyDescent="0.35">
      <c r="A49" s="41"/>
      <c r="B49" s="235" t="s">
        <v>71</v>
      </c>
      <c r="C49" s="235"/>
      <c r="D49" s="235"/>
      <c r="E49" s="235"/>
      <c r="F49" s="235"/>
      <c r="G49" s="235"/>
      <c r="H49" s="235"/>
      <c r="I49" s="235"/>
      <c r="J49" s="40"/>
    </row>
    <row r="50" spans="1:10" x14ac:dyDescent="0.35">
      <c r="A50" s="41"/>
      <c r="B50" s="236"/>
      <c r="C50" s="236"/>
      <c r="D50" s="236"/>
      <c r="E50" s="236"/>
      <c r="F50" s="236"/>
      <c r="G50" s="236"/>
      <c r="H50" s="236"/>
      <c r="I50" s="236"/>
      <c r="J50" s="40"/>
    </row>
    <row r="51" spans="1:10" x14ac:dyDescent="0.35">
      <c r="A51" s="41"/>
      <c r="B51" s="224"/>
      <c r="C51" s="225"/>
      <c r="D51" s="225"/>
      <c r="E51" s="225"/>
      <c r="F51" s="225"/>
      <c r="G51" s="225"/>
      <c r="H51" s="225"/>
      <c r="I51" s="226"/>
      <c r="J51" s="40"/>
    </row>
    <row r="52" spans="1:10" ht="33" customHeight="1" x14ac:dyDescent="0.35">
      <c r="A52" s="41"/>
      <c r="B52" s="227"/>
      <c r="C52" s="228"/>
      <c r="D52" s="228"/>
      <c r="E52" s="228"/>
      <c r="F52" s="228"/>
      <c r="G52" s="228"/>
      <c r="H52" s="228"/>
      <c r="I52" s="229"/>
      <c r="J52" s="40"/>
    </row>
    <row r="53" spans="1:10" x14ac:dyDescent="0.35">
      <c r="A53" s="41"/>
      <c r="B53" s="39"/>
      <c r="C53" s="39"/>
      <c r="D53" s="39"/>
      <c r="E53" s="39"/>
      <c r="F53" s="39"/>
      <c r="G53" s="39"/>
      <c r="H53" s="39"/>
      <c r="I53" s="39"/>
      <c r="J53" s="40"/>
    </row>
    <row r="54" spans="1:10" ht="87" customHeight="1" x14ac:dyDescent="0.35">
      <c r="A54" s="41"/>
      <c r="B54" s="211" t="s">
        <v>166</v>
      </c>
      <c r="C54" s="211"/>
      <c r="D54" s="211"/>
      <c r="E54" s="211"/>
      <c r="F54" s="211"/>
      <c r="G54" s="211"/>
      <c r="H54" s="211"/>
      <c r="I54" s="211"/>
      <c r="J54" s="40"/>
    </row>
    <row r="55" spans="1:10" ht="72" customHeight="1" x14ac:dyDescent="0.35">
      <c r="A55" s="41"/>
      <c r="B55" s="236" t="s">
        <v>72</v>
      </c>
      <c r="C55" s="236"/>
      <c r="D55" s="236"/>
      <c r="E55" s="236"/>
      <c r="F55" s="236"/>
      <c r="G55" s="236"/>
      <c r="H55" s="236"/>
      <c r="I55" s="236"/>
      <c r="J55" s="40"/>
    </row>
    <row r="56" spans="1:10" x14ac:dyDescent="0.35">
      <c r="A56" s="41"/>
      <c r="B56" s="224"/>
      <c r="C56" s="225"/>
      <c r="D56" s="225"/>
      <c r="E56" s="225"/>
      <c r="F56" s="225"/>
      <c r="G56" s="225"/>
      <c r="H56" s="225"/>
      <c r="I56" s="226"/>
      <c r="J56" s="40"/>
    </row>
    <row r="57" spans="1:10" ht="32.25" customHeight="1" x14ac:dyDescent="0.35">
      <c r="A57" s="41"/>
      <c r="B57" s="227"/>
      <c r="C57" s="228"/>
      <c r="D57" s="228"/>
      <c r="E57" s="228"/>
      <c r="F57" s="228"/>
      <c r="G57" s="228"/>
      <c r="H57" s="228"/>
      <c r="I57" s="229"/>
      <c r="J57" s="40"/>
    </row>
    <row r="58" spans="1:10" x14ac:dyDescent="0.35">
      <c r="A58" s="41"/>
      <c r="B58" s="39"/>
      <c r="C58" s="39"/>
      <c r="D58" s="39"/>
      <c r="E58" s="39"/>
      <c r="F58" s="39"/>
      <c r="G58" s="39"/>
      <c r="H58" s="39"/>
      <c r="I58" s="39"/>
      <c r="J58" s="40"/>
    </row>
    <row r="59" spans="1:10" x14ac:dyDescent="0.35">
      <c r="A59" s="230" t="s">
        <v>73</v>
      </c>
      <c r="B59" s="231"/>
      <c r="C59" s="231"/>
      <c r="D59" s="231"/>
      <c r="E59" s="39"/>
      <c r="F59" s="39"/>
      <c r="G59" s="39"/>
      <c r="H59" s="39"/>
      <c r="I59" s="39"/>
      <c r="J59" s="40"/>
    </row>
    <row r="60" spans="1:10" ht="63.75" customHeight="1" x14ac:dyDescent="0.35">
      <c r="A60" s="41"/>
      <c r="B60" s="211" t="s">
        <v>74</v>
      </c>
      <c r="C60" s="211"/>
      <c r="D60" s="211"/>
      <c r="E60" s="211"/>
      <c r="F60" s="211"/>
      <c r="G60" s="211"/>
      <c r="H60" s="211"/>
      <c r="I60" s="211"/>
      <c r="J60" s="42"/>
    </row>
    <row r="61" spans="1:10" x14ac:dyDescent="0.35">
      <c r="A61" s="41"/>
      <c r="B61" s="39"/>
      <c r="C61" s="39"/>
      <c r="D61" s="39"/>
      <c r="E61" s="39"/>
      <c r="F61" s="39"/>
      <c r="G61" s="39"/>
      <c r="H61" s="39"/>
      <c r="I61" s="39"/>
      <c r="J61" s="40"/>
    </row>
    <row r="62" spans="1:10" x14ac:dyDescent="0.35">
      <c r="A62" s="41"/>
      <c r="B62" s="39"/>
      <c r="C62" s="262" t="s">
        <v>75</v>
      </c>
      <c r="D62" s="263"/>
      <c r="E62" s="263"/>
      <c r="F62" s="263"/>
      <c r="G62" s="263"/>
      <c r="H62" s="263"/>
      <c r="I62" s="264"/>
      <c r="J62" s="40"/>
    </row>
    <row r="63" spans="1:10" x14ac:dyDescent="0.35">
      <c r="A63" s="41"/>
      <c r="B63" s="39"/>
      <c r="C63" s="239" t="s">
        <v>76</v>
      </c>
      <c r="D63" s="240"/>
      <c r="E63" s="240"/>
      <c r="F63" s="241"/>
      <c r="G63" s="242"/>
      <c r="H63" s="243"/>
      <c r="I63" s="244"/>
      <c r="J63" s="40"/>
    </row>
    <row r="64" spans="1:10" x14ac:dyDescent="0.35">
      <c r="A64" s="41"/>
      <c r="B64" s="39"/>
      <c r="C64" s="239" t="s">
        <v>77</v>
      </c>
      <c r="D64" s="240"/>
      <c r="E64" s="240"/>
      <c r="F64" s="241"/>
      <c r="G64" s="242"/>
      <c r="H64" s="243"/>
      <c r="I64" s="244"/>
      <c r="J64" s="40"/>
    </row>
    <row r="65" spans="1:10" x14ac:dyDescent="0.35">
      <c r="A65" s="41"/>
      <c r="B65" s="39"/>
      <c r="C65" s="239" t="s">
        <v>78</v>
      </c>
      <c r="D65" s="240"/>
      <c r="E65" s="240"/>
      <c r="F65" s="241"/>
      <c r="G65" s="242"/>
      <c r="H65" s="243"/>
      <c r="I65" s="244"/>
      <c r="J65" s="40"/>
    </row>
    <row r="66" spans="1:10" x14ac:dyDescent="0.35">
      <c r="A66" s="41"/>
      <c r="B66" s="39"/>
      <c r="C66" s="239" t="s">
        <v>79</v>
      </c>
      <c r="D66" s="240"/>
      <c r="E66" s="240"/>
      <c r="F66" s="241"/>
      <c r="G66" s="242"/>
      <c r="H66" s="243"/>
      <c r="I66" s="244"/>
      <c r="J66" s="40"/>
    </row>
    <row r="67" spans="1:10" x14ac:dyDescent="0.35">
      <c r="A67" s="41"/>
      <c r="B67" s="39"/>
      <c r="C67" s="239" t="s">
        <v>80</v>
      </c>
      <c r="D67" s="240"/>
      <c r="E67" s="240"/>
      <c r="F67" s="241"/>
      <c r="G67" s="242"/>
      <c r="H67" s="243"/>
      <c r="I67" s="244"/>
      <c r="J67" s="40"/>
    </row>
    <row r="68" spans="1:10" x14ac:dyDescent="0.35">
      <c r="A68" s="41"/>
      <c r="B68" s="39"/>
      <c r="C68" s="239" t="s">
        <v>81</v>
      </c>
      <c r="D68" s="240"/>
      <c r="E68" s="240"/>
      <c r="F68" s="241"/>
      <c r="G68" s="242"/>
      <c r="H68" s="243"/>
      <c r="I68" s="244"/>
      <c r="J68" s="40"/>
    </row>
    <row r="69" spans="1:10" x14ac:dyDescent="0.35">
      <c r="A69" s="41"/>
      <c r="B69" s="39"/>
      <c r="C69" s="239" t="s">
        <v>82</v>
      </c>
      <c r="D69" s="240"/>
      <c r="E69" s="240"/>
      <c r="F69" s="241"/>
      <c r="G69" s="242"/>
      <c r="H69" s="243"/>
      <c r="I69" s="244"/>
      <c r="J69" s="40"/>
    </row>
    <row r="70" spans="1:10" x14ac:dyDescent="0.35">
      <c r="A70" s="41"/>
      <c r="B70" s="39"/>
      <c r="C70" s="239" t="s">
        <v>83</v>
      </c>
      <c r="D70" s="240"/>
      <c r="E70" s="240"/>
      <c r="F70" s="241"/>
      <c r="G70" s="242"/>
      <c r="H70" s="243"/>
      <c r="I70" s="244"/>
      <c r="J70" s="40"/>
    </row>
    <row r="71" spans="1:10" x14ac:dyDescent="0.35">
      <c r="A71" s="41"/>
      <c r="B71" s="39"/>
      <c r="C71" s="39"/>
      <c r="D71" s="44"/>
      <c r="E71" s="44"/>
      <c r="F71" s="44"/>
      <c r="G71" s="44"/>
      <c r="H71" s="44"/>
      <c r="I71" s="44"/>
      <c r="J71" s="40"/>
    </row>
    <row r="72" spans="1:10" ht="85.5" customHeight="1" x14ac:dyDescent="0.35">
      <c r="A72" s="41"/>
      <c r="B72" s="211" t="s">
        <v>111</v>
      </c>
      <c r="C72" s="211"/>
      <c r="D72" s="211"/>
      <c r="E72" s="211"/>
      <c r="F72" s="211"/>
      <c r="G72" s="211"/>
      <c r="H72" s="211"/>
      <c r="I72" s="211"/>
      <c r="J72" s="42"/>
    </row>
    <row r="73" spans="1:10" x14ac:dyDescent="0.35">
      <c r="A73" s="260"/>
      <c r="B73" s="261"/>
      <c r="C73" s="265"/>
      <c r="D73" s="266"/>
      <c r="E73" s="266"/>
      <c r="F73" s="266"/>
      <c r="G73" s="266"/>
      <c r="H73" s="266"/>
      <c r="I73" s="267"/>
      <c r="J73" s="45"/>
    </row>
    <row r="74" spans="1:10" x14ac:dyDescent="0.35">
      <c r="A74" s="260"/>
      <c r="B74" s="261"/>
      <c r="C74" s="268"/>
      <c r="D74" s="269"/>
      <c r="E74" s="269"/>
      <c r="F74" s="269"/>
      <c r="G74" s="269"/>
      <c r="H74" s="269"/>
      <c r="I74" s="270"/>
      <c r="J74" s="45"/>
    </row>
    <row r="75" spans="1:10" x14ac:dyDescent="0.35">
      <c r="A75" s="260"/>
      <c r="B75" s="261"/>
      <c r="C75" s="268"/>
      <c r="D75" s="269"/>
      <c r="E75" s="269"/>
      <c r="F75" s="269"/>
      <c r="G75" s="269"/>
      <c r="H75" s="269"/>
      <c r="I75" s="270"/>
      <c r="J75" s="45"/>
    </row>
    <row r="76" spans="1:10" x14ac:dyDescent="0.35">
      <c r="A76" s="260"/>
      <c r="B76" s="261"/>
      <c r="C76" s="268"/>
      <c r="D76" s="269"/>
      <c r="E76" s="269"/>
      <c r="F76" s="269"/>
      <c r="G76" s="269"/>
      <c r="H76" s="269"/>
      <c r="I76" s="270"/>
      <c r="J76" s="45"/>
    </row>
    <row r="77" spans="1:10" x14ac:dyDescent="0.35">
      <c r="A77" s="260"/>
      <c r="B77" s="261"/>
      <c r="C77" s="268"/>
      <c r="D77" s="269"/>
      <c r="E77" s="269"/>
      <c r="F77" s="269"/>
      <c r="G77" s="269"/>
      <c r="H77" s="269"/>
      <c r="I77" s="270"/>
      <c r="J77" s="45"/>
    </row>
    <row r="78" spans="1:10" x14ac:dyDescent="0.35">
      <c r="A78" s="260"/>
      <c r="B78" s="261"/>
      <c r="C78" s="268"/>
      <c r="D78" s="269"/>
      <c r="E78" s="269"/>
      <c r="F78" s="269"/>
      <c r="G78" s="269"/>
      <c r="H78" s="269"/>
      <c r="I78" s="270"/>
      <c r="J78" s="45"/>
    </row>
    <row r="79" spans="1:10" x14ac:dyDescent="0.35">
      <c r="A79" s="260"/>
      <c r="B79" s="261"/>
      <c r="C79" s="271"/>
      <c r="D79" s="272"/>
      <c r="E79" s="272"/>
      <c r="F79" s="272"/>
      <c r="G79" s="272"/>
      <c r="H79" s="272"/>
      <c r="I79" s="273"/>
      <c r="J79" s="45"/>
    </row>
    <row r="80" spans="1:10" x14ac:dyDescent="0.35">
      <c r="A80" s="50"/>
      <c r="B80" s="44"/>
      <c r="C80" s="80"/>
      <c r="D80" s="80"/>
      <c r="E80" s="80"/>
      <c r="F80" s="80"/>
      <c r="G80" s="80"/>
      <c r="H80" s="80"/>
      <c r="I80" s="80"/>
      <c r="J80" s="45"/>
    </row>
    <row r="81" spans="1:10" ht="122.25" customHeight="1" x14ac:dyDescent="0.35">
      <c r="A81" s="50"/>
      <c r="B81" s="223" t="s">
        <v>165</v>
      </c>
      <c r="C81" s="223"/>
      <c r="D81" s="223"/>
      <c r="E81" s="223"/>
      <c r="F81" s="223"/>
      <c r="G81" s="223"/>
      <c r="H81" s="223"/>
      <c r="I81" s="223"/>
      <c r="J81" s="45"/>
    </row>
    <row r="82" spans="1:10" x14ac:dyDescent="0.35">
      <c r="A82" s="50"/>
      <c r="B82" s="44"/>
      <c r="C82" s="39"/>
      <c r="D82" s="39"/>
      <c r="E82" s="39"/>
      <c r="F82" s="39"/>
      <c r="G82" s="39"/>
      <c r="H82" s="39"/>
      <c r="I82" s="39"/>
      <c r="J82" s="45"/>
    </row>
    <row r="83" spans="1:10" x14ac:dyDescent="0.35">
      <c r="A83" s="51" t="s">
        <v>84</v>
      </c>
      <c r="B83" s="52"/>
      <c r="C83" s="52"/>
      <c r="D83" s="52"/>
      <c r="E83" s="52"/>
      <c r="F83" s="39"/>
      <c r="G83" s="39"/>
      <c r="H83" s="39"/>
      <c r="I83" s="39"/>
      <c r="J83" s="40"/>
    </row>
    <row r="84" spans="1:10" ht="32.25" customHeight="1" x14ac:dyDescent="0.35">
      <c r="A84" s="41"/>
      <c r="B84" s="235" t="s">
        <v>85</v>
      </c>
      <c r="C84" s="235"/>
      <c r="D84" s="235"/>
      <c r="E84" s="235"/>
      <c r="F84" s="235"/>
      <c r="G84" s="235"/>
      <c r="H84" s="235"/>
      <c r="I84" s="235"/>
      <c r="J84" s="42"/>
    </row>
    <row r="85" spans="1:10" ht="30" customHeight="1" x14ac:dyDescent="0.35">
      <c r="A85" s="41"/>
      <c r="B85" s="211" t="s">
        <v>86</v>
      </c>
      <c r="C85" s="211"/>
      <c r="D85" s="211"/>
      <c r="E85" s="211"/>
      <c r="F85" s="211"/>
      <c r="G85" s="211"/>
      <c r="H85" s="211"/>
      <c r="I85" s="211"/>
      <c r="J85" s="40"/>
    </row>
    <row r="86" spans="1:10" x14ac:dyDescent="0.35">
      <c r="A86" s="41"/>
      <c r="B86" s="39"/>
      <c r="C86" s="39"/>
      <c r="D86" s="39"/>
      <c r="E86" s="39"/>
      <c r="F86" s="39"/>
      <c r="G86" s="39"/>
      <c r="H86" s="39"/>
      <c r="I86" s="39"/>
      <c r="J86" s="40"/>
    </row>
    <row r="87" spans="1:10" x14ac:dyDescent="0.35">
      <c r="A87" s="41"/>
      <c r="B87" s="39"/>
      <c r="C87" s="39"/>
      <c r="D87" s="39"/>
      <c r="E87" s="39"/>
      <c r="F87" s="39"/>
      <c r="G87" s="39"/>
      <c r="H87" s="39"/>
      <c r="I87" s="39"/>
      <c r="J87" s="40"/>
    </row>
    <row r="88" spans="1:10" x14ac:dyDescent="0.35">
      <c r="A88" s="41"/>
      <c r="B88" s="39"/>
      <c r="C88" s="39"/>
      <c r="D88" s="39"/>
      <c r="E88" s="39"/>
      <c r="F88" s="39"/>
      <c r="G88" s="39"/>
      <c r="H88" s="39"/>
      <c r="I88" s="39"/>
      <c r="J88" s="40"/>
    </row>
    <row r="89" spans="1:10" x14ac:dyDescent="0.35">
      <c r="A89" s="41"/>
      <c r="B89" s="39"/>
      <c r="C89" s="39"/>
      <c r="D89" s="39"/>
      <c r="E89" s="39"/>
      <c r="F89" s="39"/>
      <c r="G89" s="39"/>
      <c r="H89" s="39"/>
      <c r="I89" s="39"/>
      <c r="J89" s="40"/>
    </row>
    <row r="90" spans="1:10" x14ac:dyDescent="0.35">
      <c r="A90" s="41"/>
      <c r="B90" s="39"/>
      <c r="C90" s="39"/>
      <c r="D90" s="39"/>
      <c r="E90" s="39"/>
      <c r="F90" s="256"/>
      <c r="G90" s="257"/>
      <c r="H90" s="257"/>
      <c r="I90" s="258"/>
      <c r="J90" s="40"/>
    </row>
    <row r="91" spans="1:10" x14ac:dyDescent="0.35">
      <c r="A91" s="41"/>
      <c r="B91" s="39"/>
      <c r="C91" s="39"/>
      <c r="D91" s="39"/>
      <c r="E91" s="39"/>
      <c r="F91" s="39"/>
      <c r="G91" s="39"/>
      <c r="H91" s="39"/>
      <c r="I91" s="39"/>
      <c r="J91" s="40"/>
    </row>
    <row r="92" spans="1:10" x14ac:dyDescent="0.35">
      <c r="A92" s="41"/>
      <c r="B92" s="39"/>
      <c r="C92" s="39"/>
      <c r="D92" s="39"/>
      <c r="E92" s="39"/>
      <c r="F92" s="39"/>
      <c r="G92" s="39"/>
      <c r="H92" s="39"/>
      <c r="I92" s="39"/>
      <c r="J92" s="40"/>
    </row>
    <row r="93" spans="1:10" ht="15" customHeight="1" x14ac:dyDescent="0.35">
      <c r="A93" s="41"/>
      <c r="B93" s="235" t="s">
        <v>87</v>
      </c>
      <c r="C93" s="235"/>
      <c r="D93" s="235"/>
      <c r="E93" s="235"/>
      <c r="F93" s="235"/>
      <c r="G93" s="235"/>
      <c r="H93" s="235"/>
      <c r="I93" s="235"/>
      <c r="J93" s="40"/>
    </row>
    <row r="94" spans="1:10" ht="59.25" customHeight="1" x14ac:dyDescent="0.35">
      <c r="A94" s="41"/>
      <c r="B94" s="39"/>
      <c r="C94" s="248" t="s">
        <v>88</v>
      </c>
      <c r="D94" s="248"/>
      <c r="E94" s="248"/>
      <c r="F94" s="248"/>
      <c r="G94" s="248"/>
      <c r="H94" s="248"/>
      <c r="I94" s="248"/>
      <c r="J94" s="53"/>
    </row>
    <row r="95" spans="1:10" x14ac:dyDescent="0.35">
      <c r="A95" s="43"/>
      <c r="B95" s="46"/>
      <c r="C95" s="39"/>
      <c r="D95" s="39"/>
      <c r="E95" s="39"/>
      <c r="F95" s="245"/>
      <c r="G95" s="246"/>
      <c r="H95" s="246"/>
      <c r="I95" s="247"/>
      <c r="J95" s="45"/>
    </row>
    <row r="96" spans="1:10" x14ac:dyDescent="0.35">
      <c r="A96" s="43"/>
      <c r="B96" s="46"/>
      <c r="C96" s="46"/>
      <c r="D96" s="46"/>
      <c r="E96" s="46"/>
      <c r="F96" s="46"/>
      <c r="G96" s="46"/>
      <c r="H96" s="46"/>
      <c r="I96" s="46"/>
      <c r="J96" s="45"/>
    </row>
    <row r="97" spans="1:10" ht="15" customHeight="1" x14ac:dyDescent="0.35">
      <c r="A97" s="41"/>
      <c r="B97" s="235" t="s">
        <v>89</v>
      </c>
      <c r="C97" s="235"/>
      <c r="D97" s="235"/>
      <c r="E97" s="235"/>
      <c r="F97" s="235"/>
      <c r="G97" s="235"/>
      <c r="H97" s="235"/>
      <c r="I97" s="235"/>
      <c r="J97" s="40"/>
    </row>
    <row r="98" spans="1:10" ht="88.5" customHeight="1" x14ac:dyDescent="0.35">
      <c r="A98" s="41"/>
      <c r="B98" s="39"/>
      <c r="C98" s="248" t="s">
        <v>90</v>
      </c>
      <c r="D98" s="248"/>
      <c r="E98" s="248"/>
      <c r="F98" s="248"/>
      <c r="G98" s="248"/>
      <c r="H98" s="248"/>
      <c r="I98" s="248"/>
      <c r="J98" s="53"/>
    </row>
    <row r="99" spans="1:10" x14ac:dyDescent="0.35">
      <c r="A99" s="41"/>
      <c r="B99" s="39"/>
      <c r="C99" s="39" t="s">
        <v>91</v>
      </c>
      <c r="D99" s="207"/>
      <c r="E99" s="208"/>
      <c r="F99" s="249" t="s">
        <v>92</v>
      </c>
      <c r="G99" s="250"/>
      <c r="H99" s="212"/>
      <c r="I99" s="213"/>
      <c r="J99" s="45"/>
    </row>
    <row r="100" spans="1:10" x14ac:dyDescent="0.35">
      <c r="A100" s="74"/>
      <c r="B100" s="73"/>
      <c r="C100" s="73"/>
      <c r="D100" s="75"/>
      <c r="E100" s="75"/>
      <c r="F100" s="76"/>
      <c r="G100" s="76"/>
      <c r="H100" s="75"/>
      <c r="I100" s="75"/>
      <c r="J100" s="77"/>
    </row>
    <row r="101" spans="1:10" ht="48.75" customHeight="1" x14ac:dyDescent="0.35">
      <c r="A101" s="74"/>
      <c r="B101" s="209" t="s">
        <v>155</v>
      </c>
      <c r="C101" s="209"/>
      <c r="D101" s="209"/>
      <c r="E101" s="209"/>
      <c r="F101" s="209"/>
      <c r="G101" s="209"/>
      <c r="H101" s="209"/>
      <c r="I101" s="209"/>
      <c r="J101" s="77"/>
    </row>
    <row r="102" spans="1:10" x14ac:dyDescent="0.35">
      <c r="A102" s="74"/>
      <c r="B102" s="78"/>
      <c r="C102" s="73"/>
      <c r="D102" s="203"/>
      <c r="E102" s="203"/>
      <c r="F102" s="78"/>
      <c r="G102" s="78"/>
      <c r="H102" s="78"/>
      <c r="I102" s="78"/>
      <c r="J102" s="77"/>
    </row>
    <row r="103" spans="1:10" x14ac:dyDescent="0.35">
      <c r="A103" s="74"/>
      <c r="B103" s="73"/>
      <c r="C103" s="78" t="s">
        <v>156</v>
      </c>
      <c r="D103" s="204"/>
      <c r="E103" s="205"/>
      <c r="F103" s="202" t="s">
        <v>157</v>
      </c>
      <c r="G103" s="203"/>
      <c r="H103" s="204"/>
      <c r="I103" s="205"/>
      <c r="J103" s="77"/>
    </row>
    <row r="104" spans="1:10" x14ac:dyDescent="0.35">
      <c r="A104" s="74"/>
      <c r="B104" s="73"/>
      <c r="C104" s="73"/>
      <c r="D104" s="79"/>
      <c r="E104" s="79"/>
      <c r="F104" s="76"/>
      <c r="G104" s="76"/>
      <c r="H104" s="79"/>
      <c r="I104" s="79"/>
      <c r="J104" s="77"/>
    </row>
    <row r="105" spans="1:10" x14ac:dyDescent="0.35">
      <c r="A105" s="74"/>
      <c r="B105" s="73"/>
      <c r="C105" s="206" t="s">
        <v>158</v>
      </c>
      <c r="D105" s="206"/>
      <c r="E105" s="206"/>
      <c r="F105" s="206"/>
      <c r="G105" s="206"/>
      <c r="H105" s="79"/>
      <c r="I105" s="79"/>
      <c r="J105" s="77"/>
    </row>
    <row r="106" spans="1:10" x14ac:dyDescent="0.35">
      <c r="A106" s="74"/>
      <c r="B106" s="73"/>
      <c r="C106" s="206"/>
      <c r="D106" s="206"/>
      <c r="E106" s="206"/>
      <c r="F106" s="206"/>
      <c r="G106" s="206"/>
      <c r="H106" s="207"/>
      <c r="I106" s="208"/>
      <c r="J106" s="77"/>
    </row>
    <row r="107" spans="1:10" x14ac:dyDescent="0.35">
      <c r="A107" s="74"/>
      <c r="B107" s="73"/>
      <c r="C107" s="73"/>
      <c r="D107" s="79"/>
      <c r="E107" s="79"/>
      <c r="F107" s="76"/>
      <c r="G107" s="76"/>
      <c r="H107" s="79"/>
      <c r="I107" s="79"/>
      <c r="J107" s="77"/>
    </row>
    <row r="108" spans="1:10" x14ac:dyDescent="0.35">
      <c r="A108" s="74"/>
      <c r="B108" s="73"/>
      <c r="C108" s="203" t="s">
        <v>159</v>
      </c>
      <c r="D108" s="203"/>
      <c r="E108" s="203"/>
      <c r="F108" s="203"/>
      <c r="G108" s="210"/>
      <c r="H108" s="207"/>
      <c r="I108" s="208"/>
      <c r="J108" s="77"/>
    </row>
    <row r="109" spans="1:10" x14ac:dyDescent="0.35">
      <c r="A109" s="74"/>
      <c r="B109" s="73"/>
      <c r="C109" s="73"/>
      <c r="D109" s="79"/>
      <c r="E109" s="79"/>
      <c r="F109" s="76"/>
      <c r="G109" s="76"/>
      <c r="H109" s="79"/>
      <c r="I109" s="79"/>
      <c r="J109" s="77"/>
    </row>
    <row r="110" spans="1:10" x14ac:dyDescent="0.35">
      <c r="A110" s="74"/>
      <c r="B110" s="73"/>
      <c r="C110" s="203" t="s">
        <v>160</v>
      </c>
      <c r="D110" s="203"/>
      <c r="E110" s="203"/>
      <c r="F110" s="203"/>
      <c r="G110" s="203"/>
      <c r="H110" s="207"/>
      <c r="I110" s="208"/>
      <c r="J110" s="77"/>
    </row>
    <row r="111" spans="1:10" x14ac:dyDescent="0.35">
      <c r="A111" s="74"/>
      <c r="B111" s="73"/>
      <c r="C111" s="73"/>
      <c r="D111" s="79"/>
      <c r="E111" s="79"/>
      <c r="F111" s="76"/>
      <c r="G111" s="76"/>
      <c r="H111" s="79"/>
      <c r="I111" s="79"/>
      <c r="J111" s="77"/>
    </row>
    <row r="112" spans="1:10" x14ac:dyDescent="0.35">
      <c r="A112" s="74"/>
      <c r="B112" s="73"/>
      <c r="C112" s="203" t="s">
        <v>161</v>
      </c>
      <c r="D112" s="203"/>
      <c r="E112" s="203"/>
      <c r="F112" s="203"/>
      <c r="G112" s="203"/>
      <c r="H112" s="207"/>
      <c r="I112" s="208"/>
      <c r="J112" s="77"/>
    </row>
    <row r="113" spans="1:10" x14ac:dyDescent="0.35">
      <c r="A113" s="74"/>
      <c r="B113" s="73"/>
      <c r="C113" s="73"/>
      <c r="D113" s="79"/>
      <c r="E113" s="79"/>
      <c r="F113" s="76"/>
      <c r="G113" s="76"/>
      <c r="H113" s="79"/>
      <c r="I113" s="79"/>
      <c r="J113" s="77"/>
    </row>
    <row r="114" spans="1:10" x14ac:dyDescent="0.35">
      <c r="A114" s="74"/>
      <c r="B114" s="73" t="s">
        <v>162</v>
      </c>
      <c r="C114" s="73"/>
      <c r="D114" s="79"/>
      <c r="E114" s="79"/>
      <c r="F114" s="76"/>
      <c r="G114" s="76"/>
      <c r="H114" s="207"/>
      <c r="I114" s="208"/>
      <c r="J114" s="77"/>
    </row>
    <row r="115" spans="1:10" ht="15" customHeight="1" x14ac:dyDescent="0.35">
      <c r="A115" s="74"/>
      <c r="B115" s="73"/>
      <c r="C115" s="73"/>
      <c r="D115" s="75"/>
      <c r="E115" s="75"/>
      <c r="F115" s="76"/>
      <c r="G115" s="76"/>
      <c r="H115" s="79"/>
      <c r="I115" s="79"/>
      <c r="J115" s="77"/>
    </row>
    <row r="116" spans="1:10" ht="42" customHeight="1" x14ac:dyDescent="0.35">
      <c r="A116" s="74"/>
      <c r="B116" s="209" t="s">
        <v>164</v>
      </c>
      <c r="C116" s="209"/>
      <c r="D116" s="209"/>
      <c r="E116" s="209"/>
      <c r="F116" s="209"/>
      <c r="G116" s="209"/>
      <c r="H116" s="209"/>
      <c r="I116" s="209"/>
      <c r="J116" s="77"/>
    </row>
    <row r="117" spans="1:10" x14ac:dyDescent="0.35">
      <c r="A117" s="74"/>
      <c r="B117" s="78"/>
      <c r="C117" s="73"/>
      <c r="D117" s="203"/>
      <c r="E117" s="203"/>
      <c r="F117" s="78"/>
      <c r="G117" s="78"/>
      <c r="H117" s="78"/>
      <c r="I117" s="78"/>
      <c r="J117" s="77"/>
    </row>
    <row r="118" spans="1:10" x14ac:dyDescent="0.35">
      <c r="A118" s="74"/>
      <c r="B118" s="73"/>
      <c r="C118" s="78" t="s">
        <v>156</v>
      </c>
      <c r="D118" s="204"/>
      <c r="E118" s="205"/>
      <c r="F118" s="202" t="s">
        <v>157</v>
      </c>
      <c r="G118" s="203"/>
      <c r="H118" s="204"/>
      <c r="I118" s="205"/>
      <c r="J118" s="77"/>
    </row>
    <row r="119" spans="1:10" x14ac:dyDescent="0.35">
      <c r="A119" s="74"/>
      <c r="B119" s="73"/>
      <c r="C119" s="73"/>
      <c r="D119" s="79"/>
      <c r="E119" s="79"/>
      <c r="F119" s="76"/>
      <c r="G119" s="76"/>
      <c r="H119" s="79"/>
      <c r="I119" s="79"/>
      <c r="J119" s="77"/>
    </row>
    <row r="120" spans="1:10" x14ac:dyDescent="0.35">
      <c r="A120" s="74"/>
      <c r="B120" s="73"/>
      <c r="C120" s="206" t="s">
        <v>158</v>
      </c>
      <c r="D120" s="206"/>
      <c r="E120" s="206"/>
      <c r="F120" s="206"/>
      <c r="G120" s="206"/>
      <c r="H120" s="79"/>
      <c r="I120" s="79"/>
      <c r="J120" s="77"/>
    </row>
    <row r="121" spans="1:10" x14ac:dyDescent="0.35">
      <c r="A121" s="74"/>
      <c r="B121" s="73"/>
      <c r="C121" s="206"/>
      <c r="D121" s="206"/>
      <c r="E121" s="206"/>
      <c r="F121" s="206"/>
      <c r="G121" s="206"/>
      <c r="H121" s="207"/>
      <c r="I121" s="208"/>
      <c r="J121" s="77"/>
    </row>
    <row r="122" spans="1:10" x14ac:dyDescent="0.35">
      <c r="A122" s="74"/>
      <c r="B122" s="73"/>
      <c r="C122" s="73"/>
      <c r="D122" s="79"/>
      <c r="E122" s="79"/>
      <c r="F122" s="76"/>
      <c r="G122" s="76"/>
      <c r="H122" s="79"/>
      <c r="I122" s="79"/>
      <c r="J122" s="77"/>
    </row>
    <row r="123" spans="1:10" x14ac:dyDescent="0.35">
      <c r="A123" s="74"/>
      <c r="B123" s="73"/>
      <c r="C123" s="203" t="s">
        <v>159</v>
      </c>
      <c r="D123" s="203"/>
      <c r="E123" s="203"/>
      <c r="F123" s="203"/>
      <c r="G123" s="210"/>
      <c r="H123" s="207"/>
      <c r="I123" s="208"/>
      <c r="J123" s="77"/>
    </row>
    <row r="124" spans="1:10" x14ac:dyDescent="0.35">
      <c r="A124" s="74"/>
      <c r="B124" s="73"/>
      <c r="C124" s="73"/>
      <c r="D124" s="79"/>
      <c r="E124" s="79"/>
      <c r="F124" s="76"/>
      <c r="G124" s="76"/>
      <c r="H124" s="79"/>
      <c r="I124" s="79"/>
      <c r="J124" s="77"/>
    </row>
    <row r="125" spans="1:10" x14ac:dyDescent="0.35">
      <c r="A125" s="74"/>
      <c r="B125" s="73"/>
      <c r="C125" s="203" t="s">
        <v>160</v>
      </c>
      <c r="D125" s="203"/>
      <c r="E125" s="203"/>
      <c r="F125" s="203"/>
      <c r="G125" s="203"/>
      <c r="H125" s="207"/>
      <c r="I125" s="208"/>
      <c r="J125" s="77"/>
    </row>
    <row r="126" spans="1:10" x14ac:dyDescent="0.35">
      <c r="A126" s="74"/>
      <c r="B126" s="73"/>
      <c r="C126" s="73"/>
      <c r="D126" s="79"/>
      <c r="E126" s="79"/>
      <c r="F126" s="76"/>
      <c r="G126" s="76"/>
      <c r="H126" s="79"/>
      <c r="I126" s="79"/>
      <c r="J126" s="77"/>
    </row>
    <row r="127" spans="1:10" x14ac:dyDescent="0.35">
      <c r="A127" s="74"/>
      <c r="B127" s="73"/>
      <c r="C127" s="203" t="s">
        <v>161</v>
      </c>
      <c r="D127" s="203"/>
      <c r="E127" s="203"/>
      <c r="F127" s="203"/>
      <c r="G127" s="203"/>
      <c r="H127" s="207"/>
      <c r="I127" s="208"/>
      <c r="J127" s="77"/>
    </row>
    <row r="128" spans="1:10" x14ac:dyDescent="0.35">
      <c r="A128" s="41"/>
      <c r="B128" s="39"/>
      <c r="C128" s="39"/>
      <c r="D128" s="39"/>
      <c r="E128" s="39"/>
      <c r="F128" s="39"/>
      <c r="G128" s="39"/>
      <c r="H128" s="39"/>
      <c r="I128" s="73"/>
      <c r="J128" s="40"/>
    </row>
    <row r="129" spans="1:10" ht="15" customHeight="1" x14ac:dyDescent="0.35">
      <c r="A129" s="51" t="s">
        <v>93</v>
      </c>
      <c r="B129" s="39"/>
      <c r="C129" s="39"/>
      <c r="D129" s="39"/>
      <c r="E129" s="39"/>
      <c r="F129" s="39"/>
      <c r="G129" s="39"/>
      <c r="H129" s="39"/>
      <c r="I129" s="39"/>
      <c r="J129" s="40"/>
    </row>
    <row r="130" spans="1:10" ht="18.75" customHeight="1" x14ac:dyDescent="0.35">
      <c r="A130" s="41"/>
      <c r="B130" s="46" t="s">
        <v>94</v>
      </c>
      <c r="C130" s="54"/>
      <c r="D130" s="54"/>
      <c r="E130" s="54"/>
      <c r="F130" s="54"/>
      <c r="G130" s="54"/>
      <c r="H130" s="54"/>
      <c r="I130" s="54"/>
      <c r="J130" s="40"/>
    </row>
    <row r="131" spans="1:10" x14ac:dyDescent="0.35">
      <c r="A131" s="41"/>
      <c r="B131" s="55" t="s">
        <v>95</v>
      </c>
      <c r="C131" s="54"/>
      <c r="D131" s="54"/>
      <c r="E131" s="54"/>
      <c r="F131" s="54"/>
      <c r="G131" s="54"/>
      <c r="H131" s="54"/>
      <c r="I131" s="54"/>
      <c r="J131" s="40"/>
    </row>
    <row r="132" spans="1:10" x14ac:dyDescent="0.35">
      <c r="A132" s="41"/>
      <c r="B132" s="46"/>
      <c r="C132" s="54"/>
      <c r="D132" s="54"/>
      <c r="E132" s="54"/>
      <c r="F132" s="54"/>
      <c r="G132" s="54"/>
      <c r="H132" s="54"/>
      <c r="I132" s="54"/>
      <c r="J132" s="40"/>
    </row>
    <row r="133" spans="1:10" x14ac:dyDescent="0.35">
      <c r="A133" s="41"/>
      <c r="B133" s="46"/>
      <c r="C133" s="54"/>
      <c r="D133" s="54"/>
      <c r="E133" s="54"/>
      <c r="F133" s="54"/>
      <c r="G133" s="54"/>
      <c r="H133" s="54"/>
      <c r="I133" s="54"/>
      <c r="J133" s="40"/>
    </row>
    <row r="134" spans="1:10" x14ac:dyDescent="0.35">
      <c r="A134" s="41"/>
      <c r="B134" s="46"/>
      <c r="C134" s="54"/>
      <c r="D134" s="54"/>
      <c r="E134" s="54"/>
      <c r="F134" s="54"/>
      <c r="G134" s="54"/>
      <c r="H134" s="54"/>
      <c r="I134" s="54"/>
      <c r="J134" s="40"/>
    </row>
    <row r="135" spans="1:10" x14ac:dyDescent="0.35">
      <c r="A135" s="41"/>
      <c r="B135" s="46"/>
      <c r="C135" s="54"/>
      <c r="D135" s="54"/>
      <c r="E135" s="54"/>
      <c r="F135" s="54"/>
      <c r="G135" s="54"/>
      <c r="H135" s="54"/>
      <c r="I135" s="54"/>
      <c r="J135" s="40"/>
    </row>
    <row r="136" spans="1:10" x14ac:dyDescent="0.35">
      <c r="A136" s="41"/>
      <c r="B136" s="46"/>
      <c r="C136" s="54"/>
      <c r="D136" s="54"/>
      <c r="E136" s="54"/>
      <c r="F136" s="54"/>
      <c r="G136" s="54"/>
      <c r="H136" s="54"/>
      <c r="I136" s="54"/>
      <c r="J136" s="40"/>
    </row>
    <row r="137" spans="1:10" ht="15" customHeight="1" x14ac:dyDescent="0.35">
      <c r="A137" s="41"/>
      <c r="B137" s="235" t="s">
        <v>96</v>
      </c>
      <c r="C137" s="235"/>
      <c r="D137" s="235"/>
      <c r="E137" s="235"/>
      <c r="F137" s="235"/>
      <c r="G137" s="235"/>
      <c r="H137" s="235"/>
      <c r="I137" s="235"/>
      <c r="J137" s="40"/>
    </row>
    <row r="138" spans="1:10" x14ac:dyDescent="0.35">
      <c r="A138" s="41"/>
      <c r="B138" s="235"/>
      <c r="C138" s="235"/>
      <c r="D138" s="235"/>
      <c r="E138" s="235"/>
      <c r="F138" s="235"/>
      <c r="G138" s="235"/>
      <c r="H138" s="235"/>
      <c r="I138" s="235"/>
      <c r="J138" s="40"/>
    </row>
    <row r="139" spans="1:10" x14ac:dyDescent="0.35">
      <c r="A139" s="39"/>
      <c r="B139" s="56"/>
      <c r="C139" s="56"/>
      <c r="D139" s="56"/>
      <c r="E139" s="56"/>
      <c r="F139" s="56"/>
      <c r="G139" s="56"/>
      <c r="H139" s="57" t="s">
        <v>97</v>
      </c>
      <c r="I139" s="57" t="s">
        <v>98</v>
      </c>
      <c r="J139" s="40"/>
    </row>
    <row r="140" spans="1:10" x14ac:dyDescent="0.35">
      <c r="A140" s="54"/>
      <c r="B140" s="39"/>
      <c r="C140" s="49" t="s">
        <v>99</v>
      </c>
      <c r="D140" s="39"/>
      <c r="E140" s="39"/>
      <c r="F140" s="39"/>
      <c r="G140" s="39"/>
      <c r="H140" s="39"/>
      <c r="I140" s="39"/>
      <c r="J140" s="40"/>
    </row>
    <row r="141" spans="1:10" x14ac:dyDescent="0.35">
      <c r="A141" s="54"/>
      <c r="B141" s="39"/>
      <c r="C141" s="49" t="s">
        <v>100</v>
      </c>
      <c r="D141" s="39"/>
      <c r="E141" s="39"/>
      <c r="F141" s="39"/>
      <c r="G141" s="39"/>
      <c r="H141" s="39"/>
      <c r="I141" s="39"/>
      <c r="J141" s="40"/>
    </row>
    <row r="142" spans="1:10" x14ac:dyDescent="0.35">
      <c r="A142" s="54"/>
      <c r="B142" s="39"/>
      <c r="C142" s="49" t="s">
        <v>101</v>
      </c>
      <c r="D142" s="39"/>
      <c r="E142" s="39"/>
      <c r="F142" s="39"/>
      <c r="G142" s="39"/>
      <c r="H142" s="39"/>
      <c r="I142" s="39"/>
      <c r="J142" s="40"/>
    </row>
    <row r="143" spans="1:10" x14ac:dyDescent="0.35">
      <c r="A143" s="54"/>
      <c r="B143" s="39"/>
      <c r="C143" s="49" t="s">
        <v>102</v>
      </c>
      <c r="D143" s="39"/>
      <c r="E143" s="39"/>
      <c r="F143" s="39"/>
      <c r="G143" s="39"/>
      <c r="H143" s="39"/>
      <c r="I143" s="39"/>
      <c r="J143" s="40"/>
    </row>
    <row r="144" spans="1:10" x14ac:dyDescent="0.35">
      <c r="A144" s="54"/>
      <c r="B144" s="39"/>
      <c r="C144" s="49" t="s">
        <v>103</v>
      </c>
      <c r="D144" s="39"/>
      <c r="E144" s="39"/>
      <c r="F144" s="39"/>
      <c r="G144" s="39"/>
      <c r="H144" s="39"/>
      <c r="I144" s="39"/>
      <c r="J144" s="40"/>
    </row>
    <row r="145" spans="1:10" x14ac:dyDescent="0.35">
      <c r="A145" s="54"/>
      <c r="B145" s="39"/>
      <c r="C145" s="49" t="s">
        <v>104</v>
      </c>
      <c r="D145" s="39"/>
      <c r="E145" s="39"/>
      <c r="F145" s="39"/>
      <c r="G145" s="39"/>
      <c r="H145" s="39"/>
      <c r="I145" s="39"/>
      <c r="J145" s="40"/>
    </row>
    <row r="146" spans="1:10" x14ac:dyDescent="0.35">
      <c r="A146" s="54"/>
      <c r="B146" s="39"/>
      <c r="C146" s="49" t="s">
        <v>105</v>
      </c>
      <c r="D146" s="39"/>
      <c r="E146" s="39"/>
      <c r="F146" s="39"/>
      <c r="G146" s="39"/>
      <c r="H146" s="39"/>
      <c r="I146" s="39"/>
      <c r="J146" s="40"/>
    </row>
    <row r="147" spans="1:10" ht="30" customHeight="1" x14ac:dyDescent="0.35">
      <c r="A147" s="54"/>
      <c r="B147" s="39"/>
      <c r="C147" s="49"/>
      <c r="D147" s="58" t="s">
        <v>106</v>
      </c>
      <c r="E147" s="251"/>
      <c r="F147" s="252"/>
      <c r="G147" s="252"/>
      <c r="H147" s="252"/>
      <c r="I147" s="253"/>
      <c r="J147" s="40"/>
    </row>
    <row r="148" spans="1:10" x14ac:dyDescent="0.35">
      <c r="A148" s="54"/>
      <c r="B148" s="39"/>
      <c r="C148" s="49"/>
      <c r="D148" s="49"/>
      <c r="E148" s="49"/>
      <c r="F148" s="49"/>
      <c r="G148" s="49"/>
      <c r="H148" s="49"/>
      <c r="I148" s="49"/>
      <c r="J148" s="40"/>
    </row>
    <row r="149" spans="1:10" ht="30.75" customHeight="1" x14ac:dyDescent="0.35">
      <c r="A149" s="54"/>
      <c r="B149" s="39"/>
      <c r="C149" s="49"/>
      <c r="D149" s="58" t="s">
        <v>107</v>
      </c>
      <c r="E149" s="251"/>
      <c r="F149" s="252"/>
      <c r="G149" s="252"/>
      <c r="H149" s="252"/>
      <c r="I149" s="253"/>
      <c r="J149" s="40"/>
    </row>
    <row r="150" spans="1:10" x14ac:dyDescent="0.35">
      <c r="A150" s="54"/>
      <c r="B150" s="39"/>
      <c r="C150" s="39"/>
      <c r="D150" s="39"/>
      <c r="E150" s="39"/>
      <c r="F150" s="39"/>
      <c r="G150" s="39"/>
      <c r="H150" s="39"/>
      <c r="I150" s="39"/>
      <c r="J150" s="40"/>
    </row>
    <row r="151" spans="1:10" x14ac:dyDescent="0.35">
      <c r="A151" s="54"/>
      <c r="B151" s="39" t="s">
        <v>108</v>
      </c>
      <c r="C151" s="39"/>
      <c r="D151" s="39"/>
      <c r="E151" s="39"/>
      <c r="F151" s="39"/>
      <c r="G151" s="39"/>
      <c r="H151" s="39"/>
      <c r="I151" s="39"/>
      <c r="J151" s="40"/>
    </row>
    <row r="152" spans="1:10" x14ac:dyDescent="0.35">
      <c r="A152" s="54"/>
      <c r="B152" s="259" t="s">
        <v>112</v>
      </c>
      <c r="C152" s="259"/>
      <c r="D152" s="259"/>
      <c r="E152" s="259"/>
      <c r="F152" s="259"/>
      <c r="G152" s="259"/>
      <c r="H152" s="259"/>
      <c r="I152" s="259"/>
      <c r="J152" s="40"/>
    </row>
    <row r="153" spans="1:10" x14ac:dyDescent="0.35">
      <c r="A153" s="54"/>
      <c r="B153" s="259"/>
      <c r="C153" s="259"/>
      <c r="D153" s="259"/>
      <c r="E153" s="259"/>
      <c r="F153" s="259"/>
      <c r="G153" s="259"/>
      <c r="H153" s="259"/>
      <c r="I153" s="259"/>
      <c r="J153" s="40"/>
    </row>
    <row r="154" spans="1:10" x14ac:dyDescent="0.35">
      <c r="A154" s="54"/>
      <c r="B154" s="39"/>
      <c r="C154" s="39"/>
      <c r="D154" s="39"/>
      <c r="E154" s="39"/>
      <c r="F154" s="39"/>
      <c r="G154" s="59" t="s">
        <v>109</v>
      </c>
      <c r="H154" s="254"/>
      <c r="I154" s="255"/>
      <c r="J154" s="40"/>
    </row>
    <row r="155" spans="1:10" x14ac:dyDescent="0.35">
      <c r="A155" s="54"/>
      <c r="B155" s="39"/>
      <c r="C155" s="39"/>
      <c r="D155" s="39"/>
      <c r="E155" s="39"/>
      <c r="F155" s="39"/>
      <c r="G155" s="59" t="s">
        <v>110</v>
      </c>
      <c r="H155" s="212"/>
      <c r="I155" s="213"/>
      <c r="J155" s="40"/>
    </row>
    <row r="156" spans="1:10" x14ac:dyDescent="0.35">
      <c r="A156" s="54"/>
      <c r="B156" s="39"/>
      <c r="C156" s="39"/>
      <c r="D156" s="39"/>
      <c r="E156" s="39"/>
      <c r="F156" s="39"/>
      <c r="G156" s="59" t="s">
        <v>110</v>
      </c>
      <c r="H156" s="212"/>
      <c r="I156" s="213"/>
      <c r="J156" s="40"/>
    </row>
    <row r="157" spans="1:10" x14ac:dyDescent="0.35">
      <c r="A157" s="54"/>
      <c r="B157" s="39"/>
      <c r="C157" s="39"/>
      <c r="D157" s="39"/>
      <c r="E157" s="39"/>
      <c r="F157" s="39"/>
      <c r="G157" s="59" t="s">
        <v>110</v>
      </c>
      <c r="H157" s="212"/>
      <c r="I157" s="213"/>
      <c r="J157" s="40"/>
    </row>
    <row r="158" spans="1:10" x14ac:dyDescent="0.35">
      <c r="A158" s="54"/>
      <c r="B158" s="39"/>
      <c r="C158" s="39"/>
      <c r="D158" s="39"/>
      <c r="E158" s="39"/>
      <c r="F158" s="39"/>
      <c r="G158" s="59" t="s">
        <v>110</v>
      </c>
      <c r="H158" s="212"/>
      <c r="I158" s="213"/>
      <c r="J158" s="40"/>
    </row>
    <row r="159" spans="1:10" x14ac:dyDescent="0.35">
      <c r="A159" s="54"/>
      <c r="B159" s="39"/>
      <c r="C159" s="39"/>
      <c r="D159" s="39"/>
      <c r="E159" s="39"/>
      <c r="F159" s="39"/>
      <c r="G159" s="59" t="s">
        <v>109</v>
      </c>
      <c r="H159" s="212"/>
      <c r="I159" s="213"/>
      <c r="J159" s="40"/>
    </row>
    <row r="160" spans="1:10" x14ac:dyDescent="0.35">
      <c r="A160" s="54"/>
      <c r="B160" s="39"/>
      <c r="C160" s="39"/>
      <c r="D160" s="39"/>
      <c r="E160" s="39"/>
      <c r="F160" s="39"/>
      <c r="G160" s="59" t="s">
        <v>109</v>
      </c>
      <c r="H160" s="212"/>
      <c r="I160" s="213"/>
      <c r="J160" s="40"/>
    </row>
    <row r="161" spans="1:10" x14ac:dyDescent="0.35">
      <c r="A161" s="54"/>
      <c r="B161" s="39"/>
      <c r="C161" s="39"/>
      <c r="D161" s="39"/>
      <c r="E161" s="39"/>
      <c r="F161" s="39"/>
      <c r="G161" s="59" t="s">
        <v>110</v>
      </c>
      <c r="H161" s="212"/>
      <c r="I161" s="213"/>
      <c r="J161" s="40"/>
    </row>
    <row r="162" spans="1:10" x14ac:dyDescent="0.35">
      <c r="A162" s="54"/>
      <c r="B162" s="39"/>
      <c r="C162" s="39"/>
      <c r="D162" s="39"/>
      <c r="E162" s="39"/>
      <c r="F162" s="39"/>
      <c r="G162" s="59" t="s">
        <v>110</v>
      </c>
      <c r="H162" s="212"/>
      <c r="I162" s="213"/>
      <c r="J162" s="40"/>
    </row>
    <row r="163" spans="1:10" x14ac:dyDescent="0.35">
      <c r="A163" s="54"/>
      <c r="B163" s="39"/>
      <c r="C163" s="39"/>
      <c r="D163" s="39"/>
      <c r="E163" s="39"/>
      <c r="F163" s="39"/>
      <c r="G163" s="59" t="s">
        <v>110</v>
      </c>
      <c r="H163" s="212"/>
      <c r="I163" s="213"/>
      <c r="J163" s="40"/>
    </row>
    <row r="164" spans="1:10" x14ac:dyDescent="0.35">
      <c r="A164" s="54"/>
      <c r="B164" s="39"/>
      <c r="C164" s="39"/>
      <c r="D164" s="39"/>
      <c r="E164" s="39"/>
      <c r="F164" s="39"/>
      <c r="G164" s="59" t="s">
        <v>110</v>
      </c>
      <c r="H164" s="212"/>
      <c r="I164" s="213"/>
      <c r="J164" s="40"/>
    </row>
    <row r="165" spans="1:10" x14ac:dyDescent="0.35">
      <c r="A165" s="60"/>
      <c r="B165" s="61"/>
      <c r="C165" s="61"/>
      <c r="D165" s="61"/>
      <c r="E165" s="61"/>
      <c r="F165" s="61"/>
      <c r="G165" s="61"/>
      <c r="H165" s="61"/>
      <c r="I165" s="61"/>
      <c r="J165" s="62"/>
    </row>
  </sheetData>
  <sheetProtection selectLockedCells="1"/>
  <mergeCells count="104">
    <mergeCell ref="B60:I60"/>
    <mergeCell ref="C62:I62"/>
    <mergeCell ref="C63:F63"/>
    <mergeCell ref="G63:I63"/>
    <mergeCell ref="C64:F64"/>
    <mergeCell ref="G64:I64"/>
    <mergeCell ref="C73:I79"/>
    <mergeCell ref="B84:I84"/>
    <mergeCell ref="B85:I85"/>
    <mergeCell ref="B81:I81"/>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B56:I57"/>
    <mergeCell ref="A59:D59"/>
    <mergeCell ref="H19:I19"/>
    <mergeCell ref="B23:I23"/>
    <mergeCell ref="G43:I43"/>
    <mergeCell ref="B46:I47"/>
    <mergeCell ref="B49:I50"/>
    <mergeCell ref="B51:I52"/>
    <mergeCell ref="B54:I54"/>
    <mergeCell ref="B55:I55"/>
    <mergeCell ref="B19:F20"/>
    <mergeCell ref="B21:F22"/>
    <mergeCell ref="H21:I21"/>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xr:uid="{00000000-0002-0000-0100-000000000000}">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xr:uid="{00000000-0002-0000-0100-000001000000}">
      <formula1>0</formula1>
      <formula2>100000000000000000</formula2>
    </dataValidation>
    <dataValidation allowBlank="1" showInputMessage="1" showErrorMessage="1" errorTitle="Invalid Data" error="Please enter a number." sqref="G43" xr:uid="{00000000-0002-0000-0100-000002000000}"/>
    <dataValidation type="list" allowBlank="1" showInputMessage="1" showErrorMessage="1" errorTitle="Data Error" error="The only values allowed in this question are those selected from the dropdown list. Please update your entry and try again." sqref="H114:I114" xr:uid="{00000000-0002-0000-0100-000003000000}">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412750</xdr:colOff>
                    <xdr:row>23</xdr:row>
                    <xdr:rowOff>139700</xdr:rowOff>
                  </from>
                  <to>
                    <xdr:col>4</xdr:col>
                    <xdr:colOff>304800</xdr:colOff>
                    <xdr:row>24</xdr:row>
                    <xdr:rowOff>158750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412750</xdr:colOff>
                    <xdr:row>24</xdr:row>
                    <xdr:rowOff>139700</xdr:rowOff>
                  </from>
                  <to>
                    <xdr:col>4</xdr:col>
                    <xdr:colOff>101600</xdr:colOff>
                    <xdr:row>25</xdr:row>
                    <xdr:rowOff>158750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412750</xdr:colOff>
                    <xdr:row>25</xdr:row>
                    <xdr:rowOff>139700</xdr:rowOff>
                  </from>
                  <to>
                    <xdr:col>4</xdr:col>
                    <xdr:colOff>101600</xdr:colOff>
                    <xdr:row>26</xdr:row>
                    <xdr:rowOff>158750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412750</xdr:colOff>
                    <xdr:row>26</xdr:row>
                    <xdr:rowOff>139700</xdr:rowOff>
                  </from>
                  <to>
                    <xdr:col>4</xdr:col>
                    <xdr:colOff>101600</xdr:colOff>
                    <xdr:row>27</xdr:row>
                    <xdr:rowOff>158750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412750</xdr:colOff>
                    <xdr:row>27</xdr:row>
                    <xdr:rowOff>139700</xdr:rowOff>
                  </from>
                  <to>
                    <xdr:col>4</xdr:col>
                    <xdr:colOff>101600</xdr:colOff>
                    <xdr:row>28</xdr:row>
                    <xdr:rowOff>158750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412750</xdr:colOff>
                    <xdr:row>28</xdr:row>
                    <xdr:rowOff>139700</xdr:rowOff>
                  </from>
                  <to>
                    <xdr:col>4</xdr:col>
                    <xdr:colOff>101600</xdr:colOff>
                    <xdr:row>29</xdr:row>
                    <xdr:rowOff>158750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412750</xdr:colOff>
                    <xdr:row>29</xdr:row>
                    <xdr:rowOff>139700</xdr:rowOff>
                  </from>
                  <to>
                    <xdr:col>4</xdr:col>
                    <xdr:colOff>463550</xdr:colOff>
                    <xdr:row>30</xdr:row>
                    <xdr:rowOff>177800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412750</xdr:colOff>
                    <xdr:row>30</xdr:row>
                    <xdr:rowOff>139700</xdr:rowOff>
                  </from>
                  <to>
                    <xdr:col>4</xdr:col>
                    <xdr:colOff>101600</xdr:colOff>
                    <xdr:row>31</xdr:row>
                    <xdr:rowOff>158750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292100</xdr:colOff>
                    <xdr:row>23</xdr:row>
                    <xdr:rowOff>139700</xdr:rowOff>
                  </from>
                  <to>
                    <xdr:col>7</xdr:col>
                    <xdr:colOff>31750</xdr:colOff>
                    <xdr:row>24</xdr:row>
                    <xdr:rowOff>158750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292100</xdr:colOff>
                    <xdr:row>24</xdr:row>
                    <xdr:rowOff>139700</xdr:rowOff>
                  </from>
                  <to>
                    <xdr:col>7</xdr:col>
                    <xdr:colOff>31750</xdr:colOff>
                    <xdr:row>25</xdr:row>
                    <xdr:rowOff>158750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292100</xdr:colOff>
                    <xdr:row>25</xdr:row>
                    <xdr:rowOff>139700</xdr:rowOff>
                  </from>
                  <to>
                    <xdr:col>8</xdr:col>
                    <xdr:colOff>406400</xdr:colOff>
                    <xdr:row>26</xdr:row>
                    <xdr:rowOff>158750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292100</xdr:colOff>
                    <xdr:row>26</xdr:row>
                    <xdr:rowOff>139700</xdr:rowOff>
                  </from>
                  <to>
                    <xdr:col>7</xdr:col>
                    <xdr:colOff>31750</xdr:colOff>
                    <xdr:row>27</xdr:row>
                    <xdr:rowOff>158750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292100</xdr:colOff>
                    <xdr:row>27</xdr:row>
                    <xdr:rowOff>139700</xdr:rowOff>
                  </from>
                  <to>
                    <xdr:col>7</xdr:col>
                    <xdr:colOff>31750</xdr:colOff>
                    <xdr:row>28</xdr:row>
                    <xdr:rowOff>158750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292100</xdr:colOff>
                    <xdr:row>28</xdr:row>
                    <xdr:rowOff>139700</xdr:rowOff>
                  </from>
                  <to>
                    <xdr:col>7</xdr:col>
                    <xdr:colOff>31750</xdr:colOff>
                    <xdr:row>29</xdr:row>
                    <xdr:rowOff>158750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292100</xdr:colOff>
                    <xdr:row>29</xdr:row>
                    <xdr:rowOff>139700</xdr:rowOff>
                  </from>
                  <to>
                    <xdr:col>7</xdr:col>
                    <xdr:colOff>450850</xdr:colOff>
                    <xdr:row>30</xdr:row>
                    <xdr:rowOff>158750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292100</xdr:colOff>
                    <xdr:row>30</xdr:row>
                    <xdr:rowOff>139700</xdr:rowOff>
                  </from>
                  <to>
                    <xdr:col>7</xdr:col>
                    <xdr:colOff>31750</xdr:colOff>
                    <xdr:row>31</xdr:row>
                    <xdr:rowOff>158750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298450</xdr:colOff>
                    <xdr:row>85</xdr:row>
                    <xdr:rowOff>0</xdr:rowOff>
                  </from>
                  <to>
                    <xdr:col>3</xdr:col>
                    <xdr:colOff>762000</xdr:colOff>
                    <xdr:row>86</xdr:row>
                    <xdr:rowOff>31750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298450</xdr:colOff>
                    <xdr:row>86</xdr:row>
                    <xdr:rowOff>25400</xdr:rowOff>
                  </from>
                  <to>
                    <xdr:col>4</xdr:col>
                    <xdr:colOff>406400</xdr:colOff>
                    <xdr:row>87</xdr:row>
                    <xdr:rowOff>44450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298450</xdr:colOff>
                    <xdr:row>87</xdr:row>
                    <xdr:rowOff>82550</xdr:rowOff>
                  </from>
                  <to>
                    <xdr:col>4</xdr:col>
                    <xdr:colOff>406400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298450</xdr:colOff>
                    <xdr:row>88</xdr:row>
                    <xdr:rowOff>152400</xdr:rowOff>
                  </from>
                  <to>
                    <xdr:col>4</xdr:col>
                    <xdr:colOff>406400</xdr:colOff>
                    <xdr:row>89</xdr:row>
                    <xdr:rowOff>184150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298450</xdr:colOff>
                    <xdr:row>90</xdr:row>
                    <xdr:rowOff>31750</xdr:rowOff>
                  </from>
                  <to>
                    <xdr:col>4</xdr:col>
                    <xdr:colOff>406400</xdr:colOff>
                    <xdr:row>91</xdr:row>
                    <xdr:rowOff>63500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654050</xdr:colOff>
                    <xdr:row>32</xdr:row>
                    <xdr:rowOff>177800</xdr:rowOff>
                  </from>
                  <to>
                    <xdr:col>8</xdr:col>
                    <xdr:colOff>387350</xdr:colOff>
                    <xdr:row>34</xdr:row>
                    <xdr:rowOff>6350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596900</xdr:colOff>
                    <xdr:row>37</xdr:row>
                    <xdr:rowOff>177800</xdr:rowOff>
                  </from>
                  <to>
                    <xdr:col>5</xdr:col>
                    <xdr:colOff>342900</xdr:colOff>
                    <xdr:row>39</xdr:row>
                    <xdr:rowOff>6350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596900</xdr:colOff>
                    <xdr:row>38</xdr:row>
                    <xdr:rowOff>177800</xdr:rowOff>
                  </from>
                  <to>
                    <xdr:col>5</xdr:col>
                    <xdr:colOff>342900</xdr:colOff>
                    <xdr:row>40</xdr:row>
                    <xdr:rowOff>6350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596900</xdr:colOff>
                    <xdr:row>39</xdr:row>
                    <xdr:rowOff>177800</xdr:rowOff>
                  </from>
                  <to>
                    <xdr:col>5</xdr:col>
                    <xdr:colOff>342900</xdr:colOff>
                    <xdr:row>41</xdr:row>
                    <xdr:rowOff>6350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596900</xdr:colOff>
                    <xdr:row>40</xdr:row>
                    <xdr:rowOff>177800</xdr:rowOff>
                  </from>
                  <to>
                    <xdr:col>5</xdr:col>
                    <xdr:colOff>342900</xdr:colOff>
                    <xdr:row>42</xdr:row>
                    <xdr:rowOff>6350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596900</xdr:colOff>
                    <xdr:row>41</xdr:row>
                    <xdr:rowOff>177800</xdr:rowOff>
                  </from>
                  <to>
                    <xdr:col>5</xdr:col>
                    <xdr:colOff>342900</xdr:colOff>
                    <xdr:row>43</xdr:row>
                    <xdr:rowOff>6350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25400</xdr:rowOff>
                  </from>
                  <to>
                    <xdr:col>7</xdr:col>
                    <xdr:colOff>107950</xdr:colOff>
                    <xdr:row>132</xdr:row>
                    <xdr:rowOff>44450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222250</xdr:colOff>
                    <xdr:row>133</xdr:row>
                    <xdr:rowOff>69850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374650</xdr:colOff>
                    <xdr:row>134</xdr:row>
                    <xdr:rowOff>107950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374650</xdr:colOff>
                    <xdr:row>135</xdr:row>
                    <xdr:rowOff>146050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292100</xdr:colOff>
                    <xdr:row>138</xdr:row>
                    <xdr:rowOff>177800</xdr:rowOff>
                  </from>
                  <to>
                    <xdr:col>7</xdr:col>
                    <xdr:colOff>596900</xdr:colOff>
                    <xdr:row>140</xdr:row>
                    <xdr:rowOff>6350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120650</xdr:colOff>
                    <xdr:row>138</xdr:row>
                    <xdr:rowOff>177800</xdr:rowOff>
                  </from>
                  <to>
                    <xdr:col>8</xdr:col>
                    <xdr:colOff>425450</xdr:colOff>
                    <xdr:row>140</xdr:row>
                    <xdr:rowOff>6350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292100</xdr:colOff>
                    <xdr:row>139</xdr:row>
                    <xdr:rowOff>184150</xdr:rowOff>
                  </from>
                  <to>
                    <xdr:col>7</xdr:col>
                    <xdr:colOff>596900</xdr:colOff>
                    <xdr:row>141</xdr:row>
                    <xdr:rowOff>25400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120650</xdr:colOff>
                    <xdr:row>139</xdr:row>
                    <xdr:rowOff>184150</xdr:rowOff>
                  </from>
                  <to>
                    <xdr:col>8</xdr:col>
                    <xdr:colOff>425450</xdr:colOff>
                    <xdr:row>141</xdr:row>
                    <xdr:rowOff>25400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292100</xdr:colOff>
                    <xdr:row>140</xdr:row>
                    <xdr:rowOff>177800</xdr:rowOff>
                  </from>
                  <to>
                    <xdr:col>7</xdr:col>
                    <xdr:colOff>596900</xdr:colOff>
                    <xdr:row>142</xdr:row>
                    <xdr:rowOff>6350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120650</xdr:colOff>
                    <xdr:row>140</xdr:row>
                    <xdr:rowOff>177800</xdr:rowOff>
                  </from>
                  <to>
                    <xdr:col>8</xdr:col>
                    <xdr:colOff>425450</xdr:colOff>
                    <xdr:row>142</xdr:row>
                    <xdr:rowOff>6350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292100</xdr:colOff>
                    <xdr:row>141</xdr:row>
                    <xdr:rowOff>177800</xdr:rowOff>
                  </from>
                  <to>
                    <xdr:col>7</xdr:col>
                    <xdr:colOff>596900</xdr:colOff>
                    <xdr:row>143</xdr:row>
                    <xdr:rowOff>6350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120650</xdr:colOff>
                    <xdr:row>141</xdr:row>
                    <xdr:rowOff>177800</xdr:rowOff>
                  </from>
                  <to>
                    <xdr:col>8</xdr:col>
                    <xdr:colOff>425450</xdr:colOff>
                    <xdr:row>143</xdr:row>
                    <xdr:rowOff>6350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292100</xdr:colOff>
                    <xdr:row>142</xdr:row>
                    <xdr:rowOff>177800</xdr:rowOff>
                  </from>
                  <to>
                    <xdr:col>7</xdr:col>
                    <xdr:colOff>596900</xdr:colOff>
                    <xdr:row>144</xdr:row>
                    <xdr:rowOff>6350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120650</xdr:colOff>
                    <xdr:row>142</xdr:row>
                    <xdr:rowOff>177800</xdr:rowOff>
                  </from>
                  <to>
                    <xdr:col>8</xdr:col>
                    <xdr:colOff>425450</xdr:colOff>
                    <xdr:row>144</xdr:row>
                    <xdr:rowOff>6350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292100</xdr:colOff>
                    <xdr:row>143</xdr:row>
                    <xdr:rowOff>177800</xdr:rowOff>
                  </from>
                  <to>
                    <xdr:col>7</xdr:col>
                    <xdr:colOff>596900</xdr:colOff>
                    <xdr:row>145</xdr:row>
                    <xdr:rowOff>6350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120650</xdr:colOff>
                    <xdr:row>143</xdr:row>
                    <xdr:rowOff>177800</xdr:rowOff>
                  </from>
                  <to>
                    <xdr:col>8</xdr:col>
                    <xdr:colOff>425450</xdr:colOff>
                    <xdr:row>145</xdr:row>
                    <xdr:rowOff>6350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292100</xdr:colOff>
                    <xdr:row>153</xdr:row>
                    <xdr:rowOff>0</xdr:rowOff>
                  </from>
                  <to>
                    <xdr:col>3</xdr:col>
                    <xdr:colOff>114300</xdr:colOff>
                    <xdr:row>154</xdr:row>
                    <xdr:rowOff>25400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292100</xdr:colOff>
                    <xdr:row>153</xdr:row>
                    <xdr:rowOff>177800</xdr:rowOff>
                  </from>
                  <to>
                    <xdr:col>3</xdr:col>
                    <xdr:colOff>527050</xdr:colOff>
                    <xdr:row>155</xdr:row>
                    <xdr:rowOff>6350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292100</xdr:colOff>
                    <xdr:row>154</xdr:row>
                    <xdr:rowOff>184150</xdr:rowOff>
                  </from>
                  <to>
                    <xdr:col>5</xdr:col>
                    <xdr:colOff>184150</xdr:colOff>
                    <xdr:row>156</xdr:row>
                    <xdr:rowOff>25400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292100</xdr:colOff>
                    <xdr:row>155</xdr:row>
                    <xdr:rowOff>184150</xdr:rowOff>
                  </from>
                  <to>
                    <xdr:col>5</xdr:col>
                    <xdr:colOff>184150</xdr:colOff>
                    <xdr:row>157</xdr:row>
                    <xdr:rowOff>25400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292100</xdr:colOff>
                    <xdr:row>156</xdr:row>
                    <xdr:rowOff>184150</xdr:rowOff>
                  </from>
                  <to>
                    <xdr:col>5</xdr:col>
                    <xdr:colOff>184150</xdr:colOff>
                    <xdr:row>158</xdr:row>
                    <xdr:rowOff>25400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292100</xdr:colOff>
                    <xdr:row>157</xdr:row>
                    <xdr:rowOff>177800</xdr:rowOff>
                  </from>
                  <to>
                    <xdr:col>5</xdr:col>
                    <xdr:colOff>184150</xdr:colOff>
                    <xdr:row>159</xdr:row>
                    <xdr:rowOff>6350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292100</xdr:colOff>
                    <xdr:row>158</xdr:row>
                    <xdr:rowOff>177800</xdr:rowOff>
                  </from>
                  <to>
                    <xdr:col>5</xdr:col>
                    <xdr:colOff>184150</xdr:colOff>
                    <xdr:row>160</xdr:row>
                    <xdr:rowOff>6350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292100</xdr:colOff>
                    <xdr:row>160</xdr:row>
                    <xdr:rowOff>0</xdr:rowOff>
                  </from>
                  <to>
                    <xdr:col>5</xdr:col>
                    <xdr:colOff>184150</xdr:colOff>
                    <xdr:row>161</xdr:row>
                    <xdr:rowOff>31750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292100</xdr:colOff>
                    <xdr:row>160</xdr:row>
                    <xdr:rowOff>184150</xdr:rowOff>
                  </from>
                  <to>
                    <xdr:col>5</xdr:col>
                    <xdr:colOff>184150</xdr:colOff>
                    <xdr:row>162</xdr:row>
                    <xdr:rowOff>25400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292100</xdr:colOff>
                    <xdr:row>161</xdr:row>
                    <xdr:rowOff>177800</xdr:rowOff>
                  </from>
                  <to>
                    <xdr:col>5</xdr:col>
                    <xdr:colOff>184150</xdr:colOff>
                    <xdr:row>163</xdr:row>
                    <xdr:rowOff>6350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292100</xdr:colOff>
                    <xdr:row>162</xdr:row>
                    <xdr:rowOff>184150</xdr:rowOff>
                  </from>
                  <to>
                    <xdr:col>5</xdr:col>
                    <xdr:colOff>184150</xdr:colOff>
                    <xdr:row>164</xdr:row>
                    <xdr:rowOff>25400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793750</xdr:colOff>
                    <xdr:row>32</xdr:row>
                    <xdr:rowOff>114300</xdr:rowOff>
                  </from>
                  <to>
                    <xdr:col>8</xdr:col>
                    <xdr:colOff>406400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444500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298450</xdr:colOff>
                    <xdr:row>35</xdr:row>
                    <xdr:rowOff>0</xdr:rowOff>
                  </from>
                  <to>
                    <xdr:col>5</xdr:col>
                    <xdr:colOff>76200</xdr:colOff>
                    <xdr:row>36</xdr:row>
                    <xdr:rowOff>31750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139700</xdr:colOff>
                    <xdr:row>36</xdr:row>
                    <xdr:rowOff>31750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184150</xdr:rowOff>
                  </from>
                  <to>
                    <xdr:col>7</xdr:col>
                    <xdr:colOff>603250</xdr:colOff>
                    <xdr:row>34</xdr:row>
                    <xdr:rowOff>6350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603250</xdr:rowOff>
                  </from>
                  <to>
                    <xdr:col>8</xdr:col>
                    <xdr:colOff>273050</xdr:colOff>
                    <xdr:row>53</xdr:row>
                    <xdr:rowOff>946150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450850</xdr:colOff>
                    <xdr:row>53</xdr:row>
                    <xdr:rowOff>654050</xdr:rowOff>
                  </from>
                  <to>
                    <xdr:col>8</xdr:col>
                    <xdr:colOff>184150</xdr:colOff>
                    <xdr:row>53</xdr:row>
                    <xdr:rowOff>869950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641350</xdr:colOff>
                    <xdr:row>53</xdr:row>
                    <xdr:rowOff>641350</xdr:rowOff>
                  </from>
                  <to>
                    <xdr:col>7</xdr:col>
                    <xdr:colOff>298450</xdr:colOff>
                    <xdr:row>53</xdr:row>
                    <xdr:rowOff>869950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527050</xdr:colOff>
                    <xdr:row>35</xdr:row>
                    <xdr:rowOff>0</xdr:rowOff>
                  </from>
                  <to>
                    <xdr:col>7</xdr:col>
                    <xdr:colOff>260350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501650</xdr:colOff>
                    <xdr:row>35</xdr:row>
                    <xdr:rowOff>0</xdr:rowOff>
                  </from>
                  <to>
                    <xdr:col>8</xdr:col>
                    <xdr:colOff>330200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tr">
        <f>'Budget Sheet Instructions'!A17</f>
        <v>Budget Detail - Year 1</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274"/>
      <c r="L2" s="275"/>
    </row>
    <row r="3" spans="1:13" ht="15" customHeight="1" x14ac:dyDescent="0.35">
      <c r="A3" s="417" t="s">
        <v>299</v>
      </c>
      <c r="B3" s="418"/>
      <c r="C3" s="145"/>
      <c r="D3" s="145"/>
      <c r="E3" s="145"/>
      <c r="F3" s="145"/>
      <c r="G3" s="145"/>
      <c r="H3" s="145"/>
      <c r="I3" s="145"/>
      <c r="J3" s="146"/>
      <c r="K3" s="276"/>
      <c r="L3" s="277"/>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81"/>
      <c r="B9" s="81"/>
      <c r="C9" s="401"/>
      <c r="D9" s="402"/>
      <c r="E9" s="28"/>
      <c r="F9" s="398"/>
      <c r="G9" s="399"/>
      <c r="H9" s="403"/>
      <c r="I9" s="404"/>
      <c r="J9" s="18">
        <f>CEILING(C9*F9*H9,1)</f>
        <v>0</v>
      </c>
      <c r="K9" s="27"/>
      <c r="L9" s="18">
        <f>IF(J9-K9&lt;0,0,J9-K9)</f>
        <v>0</v>
      </c>
      <c r="M9" s="8"/>
    </row>
    <row r="10" spans="1:13" ht="30" customHeight="1" x14ac:dyDescent="0.35">
      <c r="A10" s="81"/>
      <c r="B10" s="81"/>
      <c r="C10" s="401"/>
      <c r="D10" s="402"/>
      <c r="E10" s="28"/>
      <c r="F10" s="398"/>
      <c r="G10" s="399"/>
      <c r="H10" s="403"/>
      <c r="I10" s="404"/>
      <c r="J10" s="18">
        <f>CEILING(C10*F10*H10,1)</f>
        <v>0</v>
      </c>
      <c r="K10" s="27"/>
      <c r="L10" s="18">
        <f>IF(J10-K10&lt;0,0,J10-K10)</f>
        <v>0</v>
      </c>
      <c r="M10" s="8"/>
    </row>
    <row r="11" spans="1:13" ht="30" hidden="1" customHeight="1" x14ac:dyDescent="0.35">
      <c r="A11" s="81"/>
      <c r="B11" s="81"/>
      <c r="C11" s="401"/>
      <c r="D11" s="402"/>
      <c r="E11" s="28"/>
      <c r="F11" s="398"/>
      <c r="G11" s="399"/>
      <c r="H11" s="403"/>
      <c r="I11" s="404"/>
      <c r="J11" s="18">
        <f>CEILING(C11*F11*H11,1)</f>
        <v>0</v>
      </c>
      <c r="K11" s="30"/>
      <c r="L11" s="18">
        <f>IF(J11-K11&lt;0,0,J11-K11)</f>
        <v>0</v>
      </c>
      <c r="M11" s="8"/>
    </row>
    <row r="12" spans="1:13" s="126" customFormat="1" ht="14.4" customHeight="1" x14ac:dyDescent="0.35">
      <c r="A12" s="320" t="s">
        <v>41</v>
      </c>
      <c r="B12" s="321"/>
      <c r="C12" s="321"/>
      <c r="D12" s="321"/>
      <c r="E12" s="321"/>
      <c r="F12" s="321"/>
      <c r="G12" s="321"/>
      <c r="H12" s="321"/>
      <c r="I12" s="32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65"/>
      <c r="B14" s="266"/>
      <c r="C14" s="266"/>
      <c r="D14" s="266"/>
      <c r="E14" s="266"/>
      <c r="F14" s="266"/>
      <c r="G14" s="266"/>
      <c r="H14" s="266"/>
      <c r="I14" s="266"/>
      <c r="J14" s="266"/>
      <c r="K14" s="266"/>
      <c r="L14" s="267"/>
    </row>
    <row r="15" spans="1:13" ht="16.5" hidden="1" customHeight="1" x14ac:dyDescent="0.35">
      <c r="A15" s="271"/>
      <c r="B15" s="272"/>
      <c r="C15" s="272"/>
      <c r="D15" s="272"/>
      <c r="E15" s="272"/>
      <c r="F15" s="272"/>
      <c r="G15" s="272"/>
      <c r="H15" s="272"/>
      <c r="I15" s="272"/>
      <c r="J15" s="272"/>
      <c r="K15" s="272"/>
      <c r="L15" s="273"/>
    </row>
    <row r="16" spans="1:13" x14ac:dyDescent="0.35">
      <c r="A16" s="118" t="s">
        <v>28</v>
      </c>
      <c r="B16" s="119"/>
      <c r="C16" s="119"/>
      <c r="D16" s="119"/>
      <c r="E16" s="119"/>
      <c r="F16" s="119"/>
      <c r="G16" s="119"/>
      <c r="H16" s="119"/>
      <c r="I16" s="119"/>
      <c r="J16" s="119"/>
      <c r="K16" s="119"/>
      <c r="L16" s="93"/>
    </row>
    <row r="17" spans="1:12" x14ac:dyDescent="0.35">
      <c r="A17" s="335" t="s">
        <v>42</v>
      </c>
      <c r="B17" s="323"/>
      <c r="C17" s="324"/>
      <c r="D17" s="392" t="s">
        <v>2</v>
      </c>
      <c r="E17" s="392"/>
      <c r="F17" s="392"/>
      <c r="G17" s="392"/>
      <c r="H17" s="392"/>
      <c r="I17" s="392"/>
      <c r="J17" s="392"/>
      <c r="K17" s="392"/>
      <c r="L17" s="392"/>
    </row>
    <row r="18" spans="1:12" ht="28.5" customHeight="1" x14ac:dyDescent="0.35">
      <c r="A18" s="292" t="s">
        <v>238</v>
      </c>
      <c r="B18" s="293"/>
      <c r="C18" s="313"/>
      <c r="D18" s="393" t="s">
        <v>54</v>
      </c>
      <c r="E18" s="393"/>
      <c r="F18" s="393"/>
      <c r="G18" s="393"/>
      <c r="H18" s="393"/>
      <c r="I18" s="393"/>
      <c r="J18" s="393"/>
      <c r="K18" s="393"/>
      <c r="L18" s="393"/>
    </row>
    <row r="19" spans="1:12" ht="15" customHeight="1" x14ac:dyDescent="0.35">
      <c r="A19" s="325"/>
      <c r="B19" s="326"/>
      <c r="C19" s="327"/>
      <c r="D19" s="334" t="s">
        <v>57</v>
      </c>
      <c r="E19" s="334"/>
      <c r="F19" s="314" t="s">
        <v>46</v>
      </c>
      <c r="G19" s="315"/>
      <c r="H19" s="315"/>
      <c r="I19" s="316"/>
      <c r="J19" s="284" t="s">
        <v>49</v>
      </c>
      <c r="K19" s="302" t="s">
        <v>47</v>
      </c>
      <c r="L19" s="284" t="s">
        <v>39</v>
      </c>
    </row>
    <row r="20" spans="1:12" ht="20.25" customHeight="1" x14ac:dyDescent="0.35">
      <c r="A20" s="328"/>
      <c r="B20" s="329"/>
      <c r="C20" s="330"/>
      <c r="D20" s="334"/>
      <c r="E20" s="334"/>
      <c r="F20" s="317"/>
      <c r="G20" s="318"/>
      <c r="H20" s="318"/>
      <c r="I20" s="319"/>
      <c r="J20" s="284"/>
      <c r="K20" s="302"/>
      <c r="L20" s="284"/>
    </row>
    <row r="21" spans="1:12" ht="30" hidden="1" customHeight="1" x14ac:dyDescent="0.35">
      <c r="A21" s="304"/>
      <c r="B21" s="305"/>
      <c r="C21" s="306"/>
      <c r="D21" s="351"/>
      <c r="E21" s="407"/>
      <c r="F21" s="380"/>
      <c r="G21" s="381"/>
      <c r="H21" s="381"/>
      <c r="I21" s="382"/>
      <c r="J21" s="18">
        <f>CEILING(D21*F21,1)</f>
        <v>0</v>
      </c>
      <c r="K21" s="27"/>
      <c r="L21" s="18">
        <f>IF(J21-K21&lt;0,0,J21-K21)</f>
        <v>0</v>
      </c>
    </row>
    <row r="22" spans="1:12" ht="30" customHeight="1" x14ac:dyDescent="0.35">
      <c r="A22" s="304"/>
      <c r="B22" s="305"/>
      <c r="C22" s="306"/>
      <c r="D22" s="351"/>
      <c r="E22" s="407"/>
      <c r="F22" s="380"/>
      <c r="G22" s="381"/>
      <c r="H22" s="381"/>
      <c r="I22" s="382"/>
      <c r="J22" s="18">
        <f>CEILING(D22*F22,1)</f>
        <v>0</v>
      </c>
      <c r="K22" s="27"/>
      <c r="L22" s="18">
        <f>IF(J22-K22&lt;0,0,J22-K22)</f>
        <v>0</v>
      </c>
    </row>
    <row r="23" spans="1:12" ht="30" hidden="1" customHeight="1" x14ac:dyDescent="0.35">
      <c r="A23" s="386"/>
      <c r="B23" s="387"/>
      <c r="C23" s="388"/>
      <c r="D23" s="351"/>
      <c r="E23" s="407"/>
      <c r="F23" s="383"/>
      <c r="G23" s="384"/>
      <c r="H23" s="384"/>
      <c r="I23" s="385"/>
      <c r="J23" s="18">
        <f>CEILING(D23*F23,1)</f>
        <v>0</v>
      </c>
      <c r="K23" s="30"/>
      <c r="L23" s="18">
        <f>IF(J23-K23&lt;0,0,J23-K23)</f>
        <v>0</v>
      </c>
    </row>
    <row r="24" spans="1:12" s="126" customFormat="1" ht="14.4" customHeight="1" x14ac:dyDescent="0.35">
      <c r="A24" s="320" t="s">
        <v>41</v>
      </c>
      <c r="B24" s="321"/>
      <c r="C24" s="321"/>
      <c r="D24" s="321"/>
      <c r="E24" s="321"/>
      <c r="F24" s="321"/>
      <c r="G24" s="321"/>
      <c r="H24" s="321"/>
      <c r="I24" s="32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68"/>
      <c r="B26" s="269"/>
      <c r="C26" s="269"/>
      <c r="D26" s="269"/>
      <c r="E26" s="269"/>
      <c r="F26" s="269"/>
      <c r="G26" s="269"/>
      <c r="H26" s="269"/>
      <c r="I26" s="269"/>
      <c r="J26" s="269"/>
      <c r="K26" s="269"/>
      <c r="L26" s="270"/>
    </row>
    <row r="27" spans="1:12" ht="16.5" hidden="1" customHeight="1" x14ac:dyDescent="0.35">
      <c r="A27" s="271"/>
      <c r="B27" s="272"/>
      <c r="C27" s="272"/>
      <c r="D27" s="272"/>
      <c r="E27" s="272"/>
      <c r="F27" s="272"/>
      <c r="G27" s="272"/>
      <c r="H27" s="272"/>
      <c r="I27" s="272"/>
      <c r="J27" s="272"/>
      <c r="K27" s="272"/>
      <c r="L27" s="273"/>
    </row>
    <row r="28" spans="1:12" x14ac:dyDescent="0.35">
      <c r="A28" s="118" t="s">
        <v>29</v>
      </c>
      <c r="B28" s="119"/>
      <c r="C28" s="119"/>
      <c r="D28" s="119"/>
      <c r="E28" s="119"/>
      <c r="F28" s="119"/>
      <c r="G28" s="119"/>
      <c r="H28" s="119"/>
      <c r="I28" s="119"/>
      <c r="J28" s="119"/>
      <c r="K28" s="119"/>
      <c r="L28" s="93"/>
    </row>
    <row r="29" spans="1:12" ht="29" x14ac:dyDescent="0.35">
      <c r="A29" s="7" t="s">
        <v>10</v>
      </c>
      <c r="B29" s="378" t="s">
        <v>11</v>
      </c>
      <c r="C29" s="379"/>
      <c r="D29" s="97" t="s">
        <v>12</v>
      </c>
      <c r="E29" s="115" t="s">
        <v>184</v>
      </c>
      <c r="F29" s="378" t="s">
        <v>2</v>
      </c>
      <c r="G29" s="389"/>
      <c r="H29" s="389"/>
      <c r="I29" s="389"/>
      <c r="J29" s="389"/>
      <c r="K29" s="389"/>
      <c r="L29" s="379"/>
    </row>
    <row r="30" spans="1:12" ht="47.25" customHeight="1" x14ac:dyDescent="0.35">
      <c r="A30" s="110" t="s">
        <v>19</v>
      </c>
      <c r="B30" s="292" t="s">
        <v>55</v>
      </c>
      <c r="C30" s="313"/>
      <c r="D30" s="83" t="s">
        <v>225</v>
      </c>
      <c r="E30" s="111" t="s">
        <v>226</v>
      </c>
      <c r="F30" s="292" t="s">
        <v>23</v>
      </c>
      <c r="G30" s="293"/>
      <c r="H30" s="293"/>
      <c r="I30" s="293"/>
      <c r="J30" s="293"/>
      <c r="K30" s="293"/>
      <c r="L30" s="313"/>
    </row>
    <row r="31" spans="1:12" ht="15" customHeight="1" x14ac:dyDescent="0.35">
      <c r="A31" s="325"/>
      <c r="B31" s="326"/>
      <c r="C31" s="326"/>
      <c r="D31" s="326"/>
      <c r="E31" s="327"/>
      <c r="F31" s="284" t="s">
        <v>21</v>
      </c>
      <c r="G31" s="302" t="s">
        <v>192</v>
      </c>
      <c r="H31" s="284" t="s">
        <v>22</v>
      </c>
      <c r="I31" s="287" t="s">
        <v>185</v>
      </c>
      <c r="J31" s="284" t="s">
        <v>49</v>
      </c>
      <c r="K31" s="302" t="s">
        <v>47</v>
      </c>
      <c r="L31" s="284" t="s">
        <v>39</v>
      </c>
    </row>
    <row r="32" spans="1:12" s="8" customFormat="1" ht="33.75" customHeight="1" x14ac:dyDescent="0.35">
      <c r="A32" s="328"/>
      <c r="B32" s="329"/>
      <c r="C32" s="329"/>
      <c r="D32" s="329"/>
      <c r="E32" s="330"/>
      <c r="F32" s="284"/>
      <c r="G32" s="302"/>
      <c r="H32" s="284"/>
      <c r="I32" s="288"/>
      <c r="J32" s="284"/>
      <c r="K32" s="302"/>
      <c r="L32" s="284"/>
    </row>
    <row r="33" spans="1:12" s="8" customFormat="1" ht="45" hidden="1" customHeight="1" x14ac:dyDescent="0.35">
      <c r="A33" s="19"/>
      <c r="B33" s="281"/>
      <c r="C33" s="283"/>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281"/>
      <c r="C34" s="283"/>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405"/>
      <c r="C35" s="406"/>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320" t="s">
        <v>41</v>
      </c>
      <c r="B36" s="321"/>
      <c r="C36" s="321"/>
      <c r="D36" s="321"/>
      <c r="E36" s="321"/>
      <c r="F36" s="321"/>
      <c r="G36" s="321"/>
      <c r="H36" s="321"/>
      <c r="I36" s="32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68"/>
      <c r="B38" s="269"/>
      <c r="C38" s="269"/>
      <c r="D38" s="269"/>
      <c r="E38" s="269"/>
      <c r="F38" s="269"/>
      <c r="G38" s="269"/>
      <c r="H38" s="269"/>
      <c r="I38" s="269"/>
      <c r="J38" s="269"/>
      <c r="K38" s="269"/>
      <c r="L38" s="270"/>
    </row>
    <row r="39" spans="1:12" ht="16.5" hidden="1" customHeight="1" x14ac:dyDescent="0.35">
      <c r="A39" s="271"/>
      <c r="B39" s="272"/>
      <c r="C39" s="272"/>
      <c r="D39" s="272"/>
      <c r="E39" s="272"/>
      <c r="F39" s="272"/>
      <c r="G39" s="272"/>
      <c r="H39" s="272"/>
      <c r="I39" s="272"/>
      <c r="J39" s="272"/>
      <c r="K39" s="272"/>
      <c r="L39" s="273"/>
    </row>
    <row r="40" spans="1:12" x14ac:dyDescent="0.35">
      <c r="A40" s="118" t="s">
        <v>30</v>
      </c>
      <c r="B40" s="119"/>
      <c r="C40" s="119"/>
      <c r="D40" s="119"/>
      <c r="E40" s="119"/>
      <c r="F40" s="119"/>
      <c r="G40" s="119"/>
      <c r="H40" s="119"/>
      <c r="I40" s="119"/>
      <c r="J40" s="119"/>
      <c r="K40" s="119"/>
      <c r="L40" s="93"/>
    </row>
    <row r="41" spans="1:12" x14ac:dyDescent="0.35">
      <c r="A41" s="335" t="s">
        <v>14</v>
      </c>
      <c r="B41" s="323"/>
      <c r="C41" s="324"/>
      <c r="D41" s="335" t="s">
        <v>2</v>
      </c>
      <c r="E41" s="323"/>
      <c r="F41" s="323"/>
      <c r="G41" s="323"/>
      <c r="H41" s="323"/>
      <c r="I41" s="323"/>
      <c r="J41" s="323"/>
      <c r="K41" s="323"/>
      <c r="L41" s="324"/>
    </row>
    <row r="42" spans="1:12" ht="30" customHeight="1" x14ac:dyDescent="0.35">
      <c r="A42" s="292" t="s">
        <v>24</v>
      </c>
      <c r="B42" s="293"/>
      <c r="C42" s="313"/>
      <c r="D42" s="292" t="s">
        <v>25</v>
      </c>
      <c r="E42" s="293"/>
      <c r="F42" s="293"/>
      <c r="G42" s="293"/>
      <c r="H42" s="293"/>
      <c r="I42" s="293"/>
      <c r="J42" s="293"/>
      <c r="K42" s="293"/>
      <c r="L42" s="313"/>
    </row>
    <row r="43" spans="1:12" ht="15" customHeight="1" x14ac:dyDescent="0.35">
      <c r="A43" s="325"/>
      <c r="B43" s="326"/>
      <c r="C43" s="327"/>
      <c r="D43" s="334" t="s">
        <v>26</v>
      </c>
      <c r="E43" s="334"/>
      <c r="F43" s="314" t="s">
        <v>280</v>
      </c>
      <c r="G43" s="315"/>
      <c r="H43" s="315"/>
      <c r="I43" s="316"/>
      <c r="J43" s="284" t="s">
        <v>49</v>
      </c>
      <c r="K43" s="302" t="s">
        <v>47</v>
      </c>
      <c r="L43" s="284" t="s">
        <v>39</v>
      </c>
    </row>
    <row r="44" spans="1:12" x14ac:dyDescent="0.35">
      <c r="A44" s="328"/>
      <c r="B44" s="329"/>
      <c r="C44" s="330"/>
      <c r="D44" s="334"/>
      <c r="E44" s="334"/>
      <c r="F44" s="317"/>
      <c r="G44" s="318"/>
      <c r="H44" s="318"/>
      <c r="I44" s="319"/>
      <c r="J44" s="284"/>
      <c r="K44" s="302"/>
      <c r="L44" s="284"/>
    </row>
    <row r="45" spans="1:12" ht="45.75" hidden="1" customHeight="1" x14ac:dyDescent="0.35">
      <c r="A45" s="296"/>
      <c r="B45" s="366"/>
      <c r="C45" s="297"/>
      <c r="D45" s="408"/>
      <c r="E45" s="408"/>
      <c r="F45" s="351"/>
      <c r="G45" s="352"/>
      <c r="H45" s="352"/>
      <c r="I45" s="407"/>
      <c r="J45" s="18">
        <f>CEILING(D45*F45,1)</f>
        <v>0</v>
      </c>
      <c r="K45" s="27"/>
      <c r="L45" s="18">
        <f>IF(J45-K45&lt;0,0,J45-K45)</f>
        <v>0</v>
      </c>
    </row>
    <row r="46" spans="1:12" ht="45.75" customHeight="1" x14ac:dyDescent="0.35">
      <c r="A46" s="296"/>
      <c r="B46" s="366"/>
      <c r="C46" s="297"/>
      <c r="D46" s="408"/>
      <c r="E46" s="408"/>
      <c r="F46" s="351"/>
      <c r="G46" s="352"/>
      <c r="H46" s="352"/>
      <c r="I46" s="407"/>
      <c r="J46" s="18">
        <f>CEILING(D46*F46,1)</f>
        <v>0</v>
      </c>
      <c r="K46" s="27"/>
      <c r="L46" s="18">
        <f>IF(J46-K46&lt;0,0,J46-K46)</f>
        <v>0</v>
      </c>
    </row>
    <row r="47" spans="1:12" ht="45.75" hidden="1" customHeight="1" x14ac:dyDescent="0.35">
      <c r="A47" s="422"/>
      <c r="B47" s="423"/>
      <c r="C47" s="424"/>
      <c r="D47" s="303"/>
      <c r="E47" s="303"/>
      <c r="F47" s="411"/>
      <c r="G47" s="412"/>
      <c r="H47" s="412"/>
      <c r="I47" s="413"/>
      <c r="J47" s="18">
        <f>CEILING(D47*F47,1)</f>
        <v>0</v>
      </c>
      <c r="K47" s="30"/>
      <c r="L47" s="18">
        <f>IF(J47-K47&lt;0,0,J47-K47)</f>
        <v>0</v>
      </c>
    </row>
    <row r="48" spans="1:12" s="126" customFormat="1" ht="14.4" customHeight="1" x14ac:dyDescent="0.35">
      <c r="A48" s="320" t="s">
        <v>41</v>
      </c>
      <c r="B48" s="321"/>
      <c r="C48" s="321"/>
      <c r="D48" s="321"/>
      <c r="E48" s="321"/>
      <c r="F48" s="321"/>
      <c r="G48" s="321"/>
      <c r="H48" s="321"/>
      <c r="I48" s="32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65"/>
      <c r="B50" s="266"/>
      <c r="C50" s="266"/>
      <c r="D50" s="266"/>
      <c r="E50" s="266"/>
      <c r="F50" s="266"/>
      <c r="G50" s="266"/>
      <c r="H50" s="266"/>
      <c r="I50" s="266"/>
      <c r="J50" s="266"/>
      <c r="K50" s="266"/>
      <c r="L50" s="267"/>
    </row>
    <row r="51" spans="1:12" ht="16.5" hidden="1" customHeight="1" x14ac:dyDescent="0.35">
      <c r="A51" s="271"/>
      <c r="B51" s="272"/>
      <c r="C51" s="272"/>
      <c r="D51" s="272"/>
      <c r="E51" s="272"/>
      <c r="F51" s="272"/>
      <c r="G51" s="272"/>
      <c r="H51" s="272"/>
      <c r="I51" s="272"/>
      <c r="J51" s="272"/>
      <c r="K51" s="272"/>
      <c r="L51" s="273"/>
    </row>
    <row r="52" spans="1:12" x14ac:dyDescent="0.35">
      <c r="A52" s="118" t="s">
        <v>32</v>
      </c>
      <c r="B52" s="119"/>
      <c r="C52" s="119"/>
      <c r="D52" s="119"/>
      <c r="E52" s="119"/>
      <c r="F52" s="119"/>
      <c r="G52" s="119"/>
      <c r="H52" s="119"/>
      <c r="I52" s="119"/>
      <c r="J52" s="119"/>
      <c r="K52" s="119"/>
      <c r="L52" s="93"/>
    </row>
    <row r="53" spans="1:12" x14ac:dyDescent="0.35">
      <c r="A53" s="335" t="s">
        <v>13</v>
      </c>
      <c r="B53" s="323"/>
      <c r="C53" s="324"/>
      <c r="D53" s="335" t="s">
        <v>2</v>
      </c>
      <c r="E53" s="323"/>
      <c r="F53" s="323"/>
      <c r="G53" s="323"/>
      <c r="H53" s="323"/>
      <c r="I53" s="323"/>
      <c r="J53" s="323"/>
      <c r="K53" s="323"/>
      <c r="L53" s="324"/>
    </row>
    <row r="54" spans="1:12" ht="28.5" customHeight="1" x14ac:dyDescent="0.35">
      <c r="A54" s="292" t="s">
        <v>31</v>
      </c>
      <c r="B54" s="293"/>
      <c r="C54" s="313"/>
      <c r="D54" s="292" t="s">
        <v>33</v>
      </c>
      <c r="E54" s="293"/>
      <c r="F54" s="293"/>
      <c r="G54" s="293"/>
      <c r="H54" s="293"/>
      <c r="I54" s="293"/>
      <c r="J54" s="293"/>
      <c r="K54" s="293"/>
      <c r="L54" s="313"/>
    </row>
    <row r="55" spans="1:12" ht="15" customHeight="1" x14ac:dyDescent="0.35">
      <c r="A55" s="325"/>
      <c r="B55" s="326"/>
      <c r="C55" s="327"/>
      <c r="D55" s="334" t="s">
        <v>26</v>
      </c>
      <c r="E55" s="334"/>
      <c r="F55" s="314" t="s">
        <v>280</v>
      </c>
      <c r="G55" s="315"/>
      <c r="H55" s="315"/>
      <c r="I55" s="316"/>
      <c r="J55" s="284" t="s">
        <v>49</v>
      </c>
      <c r="K55" s="302" t="s">
        <v>47</v>
      </c>
      <c r="L55" s="284" t="s">
        <v>39</v>
      </c>
    </row>
    <row r="56" spans="1:12" x14ac:dyDescent="0.35">
      <c r="A56" s="328"/>
      <c r="B56" s="329"/>
      <c r="C56" s="330"/>
      <c r="D56" s="334"/>
      <c r="E56" s="334"/>
      <c r="F56" s="317"/>
      <c r="G56" s="318"/>
      <c r="H56" s="318"/>
      <c r="I56" s="319"/>
      <c r="J56" s="284"/>
      <c r="K56" s="302"/>
      <c r="L56" s="284"/>
    </row>
    <row r="57" spans="1:12" ht="30.75" hidden="1" customHeight="1" x14ac:dyDescent="0.35">
      <c r="A57" s="304"/>
      <c r="B57" s="305"/>
      <c r="C57" s="306"/>
      <c r="D57" s="408"/>
      <c r="E57" s="408"/>
      <c r="F57" s="351"/>
      <c r="G57" s="352"/>
      <c r="H57" s="352"/>
      <c r="I57" s="407"/>
      <c r="J57" s="18">
        <f>CEILING(D57*F57,1)</f>
        <v>0</v>
      </c>
      <c r="K57" s="27"/>
      <c r="L57" s="18">
        <f>IF(J57-K57&lt;0,0,J57-K57)</f>
        <v>0</v>
      </c>
    </row>
    <row r="58" spans="1:12" ht="30.75" customHeight="1" x14ac:dyDescent="0.35">
      <c r="A58" s="304"/>
      <c r="B58" s="305"/>
      <c r="C58" s="306"/>
      <c r="D58" s="408"/>
      <c r="E58" s="408"/>
      <c r="F58" s="351"/>
      <c r="G58" s="352"/>
      <c r="H58" s="352"/>
      <c r="I58" s="407"/>
      <c r="J58" s="18">
        <f>CEILING(D58*F58,1)</f>
        <v>0</v>
      </c>
      <c r="K58" s="27"/>
      <c r="L58" s="18">
        <f>IF(J58-K58&lt;0,0,J58-K58)</f>
        <v>0</v>
      </c>
    </row>
    <row r="59" spans="1:12" ht="30" hidden="1" customHeight="1" x14ac:dyDescent="0.35">
      <c r="A59" s="386"/>
      <c r="B59" s="387"/>
      <c r="C59" s="388"/>
      <c r="D59" s="303"/>
      <c r="E59" s="303"/>
      <c r="F59" s="411"/>
      <c r="G59" s="412"/>
      <c r="H59" s="412"/>
      <c r="I59" s="413"/>
      <c r="J59" s="18">
        <f>CEILING(D59*F59,1)</f>
        <v>0</v>
      </c>
      <c r="K59" s="30"/>
      <c r="L59" s="18">
        <f>IF(J59-K59&lt;0,0,J59-K59)</f>
        <v>0</v>
      </c>
    </row>
    <row r="60" spans="1:12" s="126" customFormat="1" ht="14.4" customHeight="1" x14ac:dyDescent="0.35">
      <c r="A60" s="320" t="s">
        <v>41</v>
      </c>
      <c r="B60" s="321"/>
      <c r="C60" s="321"/>
      <c r="D60" s="321"/>
      <c r="E60" s="321"/>
      <c r="F60" s="321"/>
      <c r="G60" s="321"/>
      <c r="H60" s="321"/>
      <c r="I60" s="32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65"/>
      <c r="B62" s="266"/>
      <c r="C62" s="266"/>
      <c r="D62" s="266"/>
      <c r="E62" s="266"/>
      <c r="F62" s="266"/>
      <c r="G62" s="266"/>
      <c r="H62" s="266"/>
      <c r="I62" s="266"/>
      <c r="J62" s="266"/>
      <c r="K62" s="266"/>
      <c r="L62" s="267"/>
    </row>
    <row r="63" spans="1:12" ht="16.5" hidden="1" customHeight="1" x14ac:dyDescent="0.35">
      <c r="A63" s="271"/>
      <c r="B63" s="272"/>
      <c r="C63" s="272"/>
      <c r="D63" s="272"/>
      <c r="E63" s="272"/>
      <c r="F63" s="272"/>
      <c r="G63" s="272"/>
      <c r="H63" s="272"/>
      <c r="I63" s="272"/>
      <c r="J63" s="272"/>
      <c r="K63" s="272"/>
      <c r="L63" s="273"/>
    </row>
    <row r="64" spans="1:12" x14ac:dyDescent="0.35">
      <c r="A64" s="118" t="s">
        <v>34</v>
      </c>
      <c r="B64" s="119"/>
      <c r="C64" s="119"/>
      <c r="D64" s="119"/>
      <c r="E64" s="119"/>
      <c r="F64" s="119"/>
      <c r="G64" s="119"/>
      <c r="H64" s="119"/>
      <c r="I64" s="119"/>
      <c r="J64" s="119"/>
      <c r="K64" s="119"/>
      <c r="L64" s="93"/>
    </row>
    <row r="65" spans="1:12" x14ac:dyDescent="0.35">
      <c r="A65" s="117" t="s">
        <v>186</v>
      </c>
      <c r="B65" s="323" t="s">
        <v>187</v>
      </c>
      <c r="C65" s="324"/>
      <c r="D65" s="335" t="s">
        <v>2</v>
      </c>
      <c r="E65" s="323"/>
      <c r="F65" s="323"/>
      <c r="G65" s="323"/>
      <c r="H65" s="323"/>
      <c r="I65" s="323"/>
      <c r="J65" s="323"/>
      <c r="K65" s="323"/>
      <c r="L65" s="324"/>
    </row>
    <row r="66" spans="1:12" ht="28.5" customHeight="1" x14ac:dyDescent="0.35">
      <c r="A66" s="114" t="s">
        <v>188</v>
      </c>
      <c r="B66" s="293" t="s">
        <v>189</v>
      </c>
      <c r="C66" s="313"/>
      <c r="D66" s="289" t="s">
        <v>35</v>
      </c>
      <c r="E66" s="290"/>
      <c r="F66" s="290"/>
      <c r="G66" s="290"/>
      <c r="H66" s="290"/>
      <c r="I66" s="290"/>
      <c r="J66" s="290"/>
      <c r="K66" s="290"/>
      <c r="L66" s="291"/>
    </row>
    <row r="67" spans="1:12" ht="15" customHeight="1" x14ac:dyDescent="0.35">
      <c r="A67" s="325"/>
      <c r="B67" s="326"/>
      <c r="C67" s="327"/>
      <c r="D67" s="334" t="s">
        <v>26</v>
      </c>
      <c r="E67" s="334"/>
      <c r="F67" s="314" t="s">
        <v>21</v>
      </c>
      <c r="G67" s="315"/>
      <c r="H67" s="315"/>
      <c r="I67" s="316"/>
      <c r="J67" s="284" t="s">
        <v>49</v>
      </c>
      <c r="K67" s="302" t="s">
        <v>47</v>
      </c>
      <c r="L67" s="284" t="s">
        <v>39</v>
      </c>
    </row>
    <row r="68" spans="1:12" ht="14.25" customHeight="1" x14ac:dyDescent="0.35">
      <c r="A68" s="328"/>
      <c r="B68" s="329"/>
      <c r="C68" s="330"/>
      <c r="D68" s="334"/>
      <c r="E68" s="334"/>
      <c r="F68" s="317"/>
      <c r="G68" s="318"/>
      <c r="H68" s="318"/>
      <c r="I68" s="319"/>
      <c r="J68" s="284"/>
      <c r="K68" s="302"/>
      <c r="L68" s="284"/>
    </row>
    <row r="69" spans="1:12" ht="30" hidden="1" customHeight="1" x14ac:dyDescent="0.35">
      <c r="A69" s="108"/>
      <c r="B69" s="331"/>
      <c r="C69" s="332"/>
      <c r="D69" s="333"/>
      <c r="E69" s="333"/>
      <c r="F69" s="307"/>
      <c r="G69" s="308"/>
      <c r="H69" s="308"/>
      <c r="I69" s="309"/>
      <c r="J69" s="18">
        <f>CEILING(D69*F69,1)</f>
        <v>0</v>
      </c>
      <c r="K69" s="27"/>
      <c r="L69" s="18">
        <f>IF(J69-K69&lt;0,0,J69-K69)</f>
        <v>0</v>
      </c>
    </row>
    <row r="70" spans="1:12" ht="30" customHeight="1" x14ac:dyDescent="0.35">
      <c r="A70" s="108"/>
      <c r="B70" s="331"/>
      <c r="C70" s="332"/>
      <c r="D70" s="333"/>
      <c r="E70" s="333"/>
      <c r="F70" s="307"/>
      <c r="G70" s="308"/>
      <c r="H70" s="308"/>
      <c r="I70" s="309"/>
      <c r="J70" s="18">
        <f>CEILING(D70*F70,1)</f>
        <v>0</v>
      </c>
      <c r="K70" s="27"/>
      <c r="L70" s="18">
        <f>IF(J70-K70&lt;0,0,J70-K70)</f>
        <v>0</v>
      </c>
    </row>
    <row r="71" spans="1:12" ht="30" hidden="1" customHeight="1" x14ac:dyDescent="0.35">
      <c r="A71" s="109"/>
      <c r="B71" s="346"/>
      <c r="C71" s="347"/>
      <c r="D71" s="345"/>
      <c r="E71" s="345"/>
      <c r="F71" s="336"/>
      <c r="G71" s="337"/>
      <c r="H71" s="337"/>
      <c r="I71" s="338"/>
      <c r="J71" s="18">
        <f>CEILING(D71*F71,1)</f>
        <v>0</v>
      </c>
      <c r="K71" s="30"/>
      <c r="L71" s="18">
        <f>IF(J71-K71&lt;0,0,J71-K71)</f>
        <v>0</v>
      </c>
    </row>
    <row r="72" spans="1:12" s="126" customFormat="1" ht="14.4" customHeight="1" x14ac:dyDescent="0.35">
      <c r="A72" s="320" t="s">
        <v>41</v>
      </c>
      <c r="B72" s="321"/>
      <c r="C72" s="321"/>
      <c r="D72" s="321"/>
      <c r="E72" s="321"/>
      <c r="F72" s="321"/>
      <c r="G72" s="321"/>
      <c r="H72" s="321"/>
      <c r="I72" s="32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339"/>
      <c r="B74" s="340"/>
      <c r="C74" s="340"/>
      <c r="D74" s="340"/>
      <c r="E74" s="340"/>
      <c r="F74" s="340"/>
      <c r="G74" s="340"/>
      <c r="H74" s="340"/>
      <c r="I74" s="340"/>
      <c r="J74" s="340"/>
      <c r="K74" s="340"/>
      <c r="L74" s="341"/>
    </row>
    <row r="75" spans="1:12" ht="16.5" hidden="1" customHeight="1" x14ac:dyDescent="0.35">
      <c r="A75" s="342"/>
      <c r="B75" s="343"/>
      <c r="C75" s="343"/>
      <c r="D75" s="343"/>
      <c r="E75" s="343"/>
      <c r="F75" s="343"/>
      <c r="G75" s="343"/>
      <c r="H75" s="343"/>
      <c r="I75" s="343"/>
      <c r="J75" s="343"/>
      <c r="K75" s="343"/>
      <c r="L75" s="344"/>
    </row>
    <row r="76" spans="1:12" x14ac:dyDescent="0.35">
      <c r="A76" s="390" t="s">
        <v>190</v>
      </c>
      <c r="B76" s="391"/>
      <c r="C76" s="120"/>
      <c r="D76" s="120"/>
      <c r="E76" s="120"/>
      <c r="F76" s="120"/>
      <c r="G76" s="120"/>
      <c r="H76" s="120"/>
      <c r="I76" s="120"/>
      <c r="J76" s="120"/>
      <c r="K76" s="120"/>
      <c r="L76" s="90"/>
    </row>
    <row r="77" spans="1:12" x14ac:dyDescent="0.35">
      <c r="A77" s="294" t="s">
        <v>15</v>
      </c>
      <c r="B77" s="295"/>
      <c r="C77" s="294" t="s">
        <v>186</v>
      </c>
      <c r="D77" s="295"/>
      <c r="E77" s="295"/>
      <c r="F77" s="295"/>
      <c r="G77" s="295"/>
      <c r="H77" s="294" t="s">
        <v>277</v>
      </c>
      <c r="I77" s="298"/>
      <c r="J77" s="295"/>
      <c r="K77" s="295"/>
      <c r="L77" s="298"/>
    </row>
    <row r="78" spans="1:12" ht="100" customHeight="1" x14ac:dyDescent="0.35">
      <c r="A78" s="292" t="s">
        <v>255</v>
      </c>
      <c r="B78" s="293"/>
      <c r="C78" s="292" t="s">
        <v>196</v>
      </c>
      <c r="D78" s="293"/>
      <c r="E78" s="293"/>
      <c r="F78" s="293"/>
      <c r="G78" s="293"/>
      <c r="H78" s="292" t="s">
        <v>296</v>
      </c>
      <c r="I78" s="313"/>
      <c r="J78" s="299"/>
      <c r="K78" s="299"/>
      <c r="L78" s="300"/>
    </row>
    <row r="79" spans="1:12" ht="15" customHeight="1" x14ac:dyDescent="0.35">
      <c r="A79" s="41"/>
      <c r="B79" s="39"/>
      <c r="C79" s="39"/>
      <c r="D79" s="39"/>
      <c r="E79" s="39"/>
      <c r="F79" s="39"/>
      <c r="G79" s="39"/>
      <c r="H79" s="87"/>
      <c r="I79" s="40"/>
      <c r="J79" s="284" t="s">
        <v>49</v>
      </c>
      <c r="K79" s="302" t="s">
        <v>47</v>
      </c>
      <c r="L79" s="284" t="s">
        <v>39</v>
      </c>
    </row>
    <row r="80" spans="1:12" x14ac:dyDescent="0.35">
      <c r="A80" s="60"/>
      <c r="B80" s="61"/>
      <c r="C80" s="61"/>
      <c r="D80" s="61"/>
      <c r="E80" s="61"/>
      <c r="F80" s="61"/>
      <c r="G80" s="61"/>
      <c r="H80" s="60"/>
      <c r="I80" s="62"/>
      <c r="J80" s="301"/>
      <c r="K80" s="302"/>
      <c r="L80" s="284"/>
    </row>
    <row r="81" spans="1:12" ht="30" hidden="1" customHeight="1" x14ac:dyDescent="0.35">
      <c r="A81" s="296"/>
      <c r="B81" s="297"/>
      <c r="C81" s="348"/>
      <c r="D81" s="349"/>
      <c r="E81" s="349"/>
      <c r="F81" s="349"/>
      <c r="G81" s="349"/>
      <c r="H81" s="348"/>
      <c r="I81" s="350"/>
      <c r="J81" s="25"/>
      <c r="K81" s="27"/>
      <c r="L81" s="18">
        <f>IF(J81-K81&lt;0,0,J81-K81)</f>
        <v>0</v>
      </c>
    </row>
    <row r="82" spans="1:12" ht="30" customHeight="1" x14ac:dyDescent="0.35">
      <c r="A82" s="296"/>
      <c r="B82" s="297"/>
      <c r="C82" s="348"/>
      <c r="D82" s="349"/>
      <c r="E82" s="349"/>
      <c r="F82" s="349"/>
      <c r="G82" s="349"/>
      <c r="H82" s="348"/>
      <c r="I82" s="350"/>
      <c r="J82" s="25"/>
      <c r="K82" s="27"/>
      <c r="L82" s="18">
        <f>IF(J82-K82&lt;0,0,J82-K82)</f>
        <v>0</v>
      </c>
    </row>
    <row r="83" spans="1:12" ht="14.4" hidden="1" customHeight="1" x14ac:dyDescent="0.35">
      <c r="A83" s="296"/>
      <c r="B83" s="297"/>
      <c r="C83" s="348"/>
      <c r="D83" s="349"/>
      <c r="E83" s="349"/>
      <c r="F83" s="349"/>
      <c r="G83" s="349"/>
      <c r="H83" s="348"/>
      <c r="I83" s="350"/>
      <c r="J83" s="99"/>
      <c r="K83" s="100"/>
      <c r="L83" s="29">
        <f>IF(J83-K83&lt;0,0,J83-K83)</f>
        <v>0</v>
      </c>
    </row>
    <row r="84" spans="1:12" s="126" customFormat="1" ht="14.4" customHeight="1" x14ac:dyDescent="0.35">
      <c r="A84" s="320" t="s">
        <v>41</v>
      </c>
      <c r="B84" s="321"/>
      <c r="C84" s="321"/>
      <c r="D84" s="321"/>
      <c r="E84" s="321"/>
      <c r="F84" s="321"/>
      <c r="G84" s="321"/>
      <c r="H84" s="321"/>
      <c r="I84" s="322"/>
      <c r="J84" s="125">
        <f>SUM(J81:J83)+J93</f>
        <v>0</v>
      </c>
      <c r="K84" s="125">
        <f>SUM(K81:K83)+K93</f>
        <v>0</v>
      </c>
      <c r="L84" s="125">
        <f>SUM(L81:L83)+L93</f>
        <v>0</v>
      </c>
    </row>
    <row r="85" spans="1:12" s="126" customFormat="1" ht="14.4" customHeight="1" x14ac:dyDescent="0.35">
      <c r="A85" s="376" t="s">
        <v>297</v>
      </c>
      <c r="B85" s="377"/>
      <c r="C85" s="135"/>
      <c r="D85" s="135"/>
      <c r="E85" s="135"/>
      <c r="F85" s="132"/>
      <c r="G85" s="132"/>
      <c r="H85" s="132"/>
      <c r="I85" s="132"/>
      <c r="J85" s="133"/>
      <c r="K85" s="133"/>
      <c r="L85" s="134"/>
    </row>
    <row r="86" spans="1:12" s="126" customFormat="1" ht="14.4" customHeight="1" x14ac:dyDescent="0.35">
      <c r="A86" s="136" t="s">
        <v>10</v>
      </c>
      <c r="B86" s="310" t="s">
        <v>11</v>
      </c>
      <c r="C86" s="311"/>
      <c r="D86" s="310" t="s">
        <v>12</v>
      </c>
      <c r="E86" s="312"/>
      <c r="F86" s="311"/>
      <c r="G86" s="310" t="s">
        <v>2</v>
      </c>
      <c r="H86" s="312"/>
      <c r="I86" s="312"/>
      <c r="J86" s="312"/>
      <c r="K86" s="312"/>
      <c r="L86" s="311"/>
    </row>
    <row r="87" spans="1:12" s="126" customFormat="1" ht="43.25" customHeight="1" x14ac:dyDescent="0.35">
      <c r="A87" s="110" t="s">
        <v>19</v>
      </c>
      <c r="B87" s="292" t="s">
        <v>55</v>
      </c>
      <c r="C87" s="313"/>
      <c r="D87" s="292" t="s">
        <v>20</v>
      </c>
      <c r="E87" s="293"/>
      <c r="F87" s="313"/>
      <c r="G87" s="292" t="s">
        <v>23</v>
      </c>
      <c r="H87" s="293"/>
      <c r="I87" s="293"/>
      <c r="J87" s="293"/>
      <c r="K87" s="293"/>
      <c r="L87" s="313"/>
    </row>
    <row r="88" spans="1:12" s="126" customFormat="1" ht="8.4" customHeight="1" x14ac:dyDescent="0.35">
      <c r="A88" s="314"/>
      <c r="B88" s="315"/>
      <c r="C88" s="315"/>
      <c r="D88" s="315"/>
      <c r="E88" s="315"/>
      <c r="F88" s="316"/>
      <c r="G88" s="284" t="s">
        <v>21</v>
      </c>
      <c r="H88" s="285" t="s">
        <v>45</v>
      </c>
      <c r="I88" s="287" t="s">
        <v>22</v>
      </c>
      <c r="J88" s="287" t="s">
        <v>49</v>
      </c>
      <c r="K88" s="285" t="s">
        <v>47</v>
      </c>
      <c r="L88" s="287" t="s">
        <v>39</v>
      </c>
    </row>
    <row r="89" spans="1:12" s="126" customFormat="1" ht="29.4" customHeight="1" x14ac:dyDescent="0.35">
      <c r="A89" s="317"/>
      <c r="B89" s="318"/>
      <c r="C89" s="318"/>
      <c r="D89" s="318"/>
      <c r="E89" s="318"/>
      <c r="F89" s="319"/>
      <c r="G89" s="284"/>
      <c r="H89" s="286"/>
      <c r="I89" s="288"/>
      <c r="J89" s="288"/>
      <c r="K89" s="286"/>
      <c r="L89" s="288"/>
    </row>
    <row r="90" spans="1:12" s="126" customFormat="1" ht="14.4" hidden="1" customHeight="1" x14ac:dyDescent="0.35">
      <c r="A90" s="19"/>
      <c r="B90" s="281"/>
      <c r="C90" s="283"/>
      <c r="D90" s="281"/>
      <c r="E90" s="282"/>
      <c r="F90" s="283"/>
      <c r="G90" s="26"/>
      <c r="H90" s="20"/>
      <c r="I90" s="20"/>
      <c r="J90" s="18">
        <f>CEILING(G90*H90*I90,1)</f>
        <v>0</v>
      </c>
      <c r="K90" s="20"/>
      <c r="L90" s="18">
        <f>IF(J90-K90&lt;0,0,J90-K90)</f>
        <v>0</v>
      </c>
    </row>
    <row r="91" spans="1:12" s="126" customFormat="1" ht="30" customHeight="1" x14ac:dyDescent="0.35">
      <c r="A91" s="19"/>
      <c r="B91" s="281"/>
      <c r="C91" s="283"/>
      <c r="D91" s="281"/>
      <c r="E91" s="282"/>
      <c r="F91" s="283"/>
      <c r="G91" s="26"/>
      <c r="H91" s="20"/>
      <c r="I91" s="20"/>
      <c r="J91" s="18">
        <f>CEILING(G91*H91*I91,1)</f>
        <v>0</v>
      </c>
      <c r="K91" s="20"/>
      <c r="L91" s="18">
        <f>IF(J91-K91&lt;0,0,J91-K91)</f>
        <v>0</v>
      </c>
    </row>
    <row r="92" spans="1:12" s="126" customFormat="1" ht="14.4" hidden="1" customHeight="1" x14ac:dyDescent="0.35">
      <c r="A92" s="19"/>
      <c r="B92" s="281"/>
      <c r="C92" s="283"/>
      <c r="D92" s="281"/>
      <c r="E92" s="282"/>
      <c r="F92" s="283"/>
      <c r="G92" s="26"/>
      <c r="H92" s="20"/>
      <c r="I92" s="20"/>
      <c r="J92" s="18">
        <f>CEILING(G92*H92*I92,1)</f>
        <v>0</v>
      </c>
      <c r="K92" s="20"/>
      <c r="L92" s="18">
        <f>IF(J92-K92&lt;0,0,J92-K92)</f>
        <v>0</v>
      </c>
    </row>
    <row r="93" spans="1:12" s="126" customFormat="1" ht="14.4" customHeight="1" x14ac:dyDescent="0.35">
      <c r="A93" s="278" t="s">
        <v>16</v>
      </c>
      <c r="B93" s="279"/>
      <c r="C93" s="279"/>
      <c r="D93" s="279"/>
      <c r="E93" s="279"/>
      <c r="F93" s="279"/>
      <c r="G93" s="279"/>
      <c r="H93" s="279"/>
      <c r="I93" s="280"/>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65"/>
      <c r="B95" s="266"/>
      <c r="C95" s="266"/>
      <c r="D95" s="266"/>
      <c r="E95" s="266"/>
      <c r="F95" s="266"/>
      <c r="G95" s="266"/>
      <c r="H95" s="266"/>
      <c r="I95" s="266"/>
      <c r="J95" s="266"/>
      <c r="K95" s="266"/>
      <c r="L95" s="267"/>
    </row>
    <row r="96" spans="1:12" ht="16.5" hidden="1" customHeight="1" x14ac:dyDescent="0.35">
      <c r="A96" s="271"/>
      <c r="B96" s="272"/>
      <c r="C96" s="272"/>
      <c r="D96" s="272"/>
      <c r="E96" s="272"/>
      <c r="F96" s="272"/>
      <c r="G96" s="272"/>
      <c r="H96" s="272"/>
      <c r="I96" s="272"/>
      <c r="J96" s="272"/>
      <c r="K96" s="272"/>
      <c r="L96" s="273"/>
    </row>
    <row r="97" spans="1:12" ht="17.399999999999999" customHeight="1" x14ac:dyDescent="0.35">
      <c r="A97" s="425" t="s">
        <v>191</v>
      </c>
      <c r="B97" s="426"/>
      <c r="C97" s="119"/>
      <c r="D97" s="119"/>
      <c r="E97" s="119"/>
      <c r="F97" s="119"/>
      <c r="G97" s="119"/>
      <c r="H97" s="119"/>
      <c r="I97" s="119"/>
      <c r="J97" s="119"/>
      <c r="K97" s="119"/>
      <c r="L97" s="93"/>
    </row>
    <row r="98" spans="1:12" ht="28.25" customHeight="1" x14ac:dyDescent="0.35">
      <c r="A98" s="294" t="s">
        <v>15</v>
      </c>
      <c r="B98" s="298"/>
      <c r="C98" s="294" t="s">
        <v>186</v>
      </c>
      <c r="D98" s="295"/>
      <c r="E98" s="295"/>
      <c r="F98" s="295"/>
      <c r="G98" s="295"/>
      <c r="H98" s="294" t="s">
        <v>277</v>
      </c>
      <c r="I98" s="298"/>
      <c r="J98" s="91"/>
      <c r="K98" s="91"/>
      <c r="L98" s="92"/>
    </row>
    <row r="99" spans="1:12" ht="100" customHeight="1" x14ac:dyDescent="0.35">
      <c r="A99" s="292" t="s">
        <v>197</v>
      </c>
      <c r="B99" s="313"/>
      <c r="C99" s="292" t="s">
        <v>198</v>
      </c>
      <c r="D99" s="293"/>
      <c r="E99" s="293"/>
      <c r="F99" s="293"/>
      <c r="G99" s="293"/>
      <c r="H99" s="292" t="s">
        <v>296</v>
      </c>
      <c r="I99" s="313"/>
      <c r="J99" s="64"/>
      <c r="K99" s="64"/>
      <c r="L99" s="89"/>
    </row>
    <row r="100" spans="1:12" ht="23.4" customHeight="1" x14ac:dyDescent="0.35">
      <c r="A100" s="325"/>
      <c r="B100" s="326"/>
      <c r="C100" s="88"/>
      <c r="D100" s="88"/>
      <c r="E100" s="88"/>
      <c r="F100" s="88"/>
      <c r="G100" s="88"/>
      <c r="H100" s="87"/>
      <c r="I100" s="127"/>
      <c r="J100" s="284" t="s">
        <v>49</v>
      </c>
      <c r="K100" s="302" t="s">
        <v>47</v>
      </c>
      <c r="L100" s="284" t="s">
        <v>39</v>
      </c>
    </row>
    <row r="101" spans="1:12" ht="30" customHeight="1" x14ac:dyDescent="0.35">
      <c r="A101" s="328"/>
      <c r="B101" s="329"/>
      <c r="C101" s="61"/>
      <c r="D101" s="61"/>
      <c r="E101" s="61"/>
      <c r="F101" s="61"/>
      <c r="G101" s="61"/>
      <c r="H101" s="60"/>
      <c r="I101" s="62"/>
      <c r="J101" s="301"/>
      <c r="K101" s="302"/>
      <c r="L101" s="284"/>
    </row>
    <row r="102" spans="1:12" ht="30" hidden="1" customHeight="1" x14ac:dyDescent="0.35">
      <c r="A102" s="296"/>
      <c r="B102" s="297"/>
      <c r="C102" s="348"/>
      <c r="D102" s="349"/>
      <c r="E102" s="349"/>
      <c r="F102" s="349"/>
      <c r="G102" s="349"/>
      <c r="H102" s="348"/>
      <c r="I102" s="350"/>
      <c r="J102" s="25"/>
      <c r="K102" s="27"/>
      <c r="L102" s="18">
        <f>IF(J102-K102&lt;0,0,J102-K102)</f>
        <v>0</v>
      </c>
    </row>
    <row r="103" spans="1:12" ht="30" customHeight="1" x14ac:dyDescent="0.35">
      <c r="A103" s="296"/>
      <c r="B103" s="297"/>
      <c r="C103" s="348"/>
      <c r="D103" s="349"/>
      <c r="E103" s="349"/>
      <c r="F103" s="349"/>
      <c r="G103" s="349"/>
      <c r="H103" s="348"/>
      <c r="I103" s="350"/>
      <c r="J103" s="25"/>
      <c r="K103" s="27"/>
      <c r="L103" s="18">
        <f>IF(J103-K103&lt;0,0,J103-K103)</f>
        <v>0</v>
      </c>
    </row>
    <row r="104" spans="1:12" hidden="1" x14ac:dyDescent="0.35">
      <c r="A104" s="409"/>
      <c r="B104" s="410"/>
      <c r="C104" s="409"/>
      <c r="D104" s="421"/>
      <c r="E104" s="421"/>
      <c r="F104" s="421"/>
      <c r="G104" s="421"/>
      <c r="H104" s="409"/>
      <c r="I104" s="410"/>
      <c r="J104" s="35"/>
      <c r="K104" s="36"/>
      <c r="L104" s="29">
        <f>IF(J104-K104&lt;0,0,J104-K104)</f>
        <v>0</v>
      </c>
    </row>
    <row r="105" spans="1:12" s="126" customFormat="1" ht="14.4" customHeight="1" x14ac:dyDescent="0.35">
      <c r="A105" s="320" t="s">
        <v>41</v>
      </c>
      <c r="B105" s="321"/>
      <c r="C105" s="321"/>
      <c r="D105" s="321"/>
      <c r="E105" s="321"/>
      <c r="F105" s="321"/>
      <c r="G105" s="321"/>
      <c r="H105" s="321"/>
      <c r="I105" s="322"/>
      <c r="J105" s="125">
        <f>SUM(J102:J104)+J114</f>
        <v>0</v>
      </c>
      <c r="K105" s="125">
        <f>SUM(K102:K104)+K114</f>
        <v>0</v>
      </c>
      <c r="L105" s="125">
        <f>SUM(L102:L104)+L114</f>
        <v>0</v>
      </c>
    </row>
    <row r="106" spans="1:12" s="126" customFormat="1" ht="14.4" customHeight="1" x14ac:dyDescent="0.35">
      <c r="A106" s="419" t="s">
        <v>297</v>
      </c>
      <c r="B106" s="420"/>
      <c r="C106" s="140"/>
      <c r="D106" s="140"/>
      <c r="E106" s="140"/>
      <c r="F106" s="140"/>
      <c r="G106" s="140"/>
      <c r="H106" s="132"/>
      <c r="I106" s="132"/>
      <c r="J106" s="133"/>
      <c r="K106" s="133"/>
      <c r="L106" s="134"/>
    </row>
    <row r="107" spans="1:12" s="126" customFormat="1" ht="14.4" customHeight="1" x14ac:dyDescent="0.35">
      <c r="A107" s="136" t="s">
        <v>10</v>
      </c>
      <c r="B107" s="310" t="s">
        <v>11</v>
      </c>
      <c r="C107" s="311"/>
      <c r="D107" s="310" t="s">
        <v>12</v>
      </c>
      <c r="E107" s="312"/>
      <c r="F107" s="311"/>
      <c r="G107" s="310" t="s">
        <v>2</v>
      </c>
      <c r="H107" s="312"/>
      <c r="I107" s="312"/>
      <c r="J107" s="312"/>
      <c r="K107" s="312"/>
      <c r="L107" s="311"/>
    </row>
    <row r="108" spans="1:12" s="126" customFormat="1" ht="43.25" customHeight="1" x14ac:dyDescent="0.35">
      <c r="A108" s="110" t="s">
        <v>19</v>
      </c>
      <c r="B108" s="292" t="s">
        <v>55</v>
      </c>
      <c r="C108" s="313"/>
      <c r="D108" s="292" t="s">
        <v>20</v>
      </c>
      <c r="E108" s="293"/>
      <c r="F108" s="313"/>
      <c r="G108" s="292" t="s">
        <v>23</v>
      </c>
      <c r="H108" s="293"/>
      <c r="I108" s="293"/>
      <c r="J108" s="293"/>
      <c r="K108" s="293"/>
      <c r="L108" s="313"/>
    </row>
    <row r="109" spans="1:12" s="126" customFormat="1" ht="8.4" customHeight="1" x14ac:dyDescent="0.35">
      <c r="A109" s="314"/>
      <c r="B109" s="315"/>
      <c r="C109" s="315"/>
      <c r="D109" s="315"/>
      <c r="E109" s="315"/>
      <c r="F109" s="316"/>
      <c r="G109" s="284" t="s">
        <v>21</v>
      </c>
      <c r="H109" s="285" t="s">
        <v>45</v>
      </c>
      <c r="I109" s="287" t="s">
        <v>22</v>
      </c>
      <c r="J109" s="287" t="s">
        <v>49</v>
      </c>
      <c r="K109" s="285" t="s">
        <v>47</v>
      </c>
      <c r="L109" s="287" t="s">
        <v>39</v>
      </c>
    </row>
    <row r="110" spans="1:12" s="126" customFormat="1" ht="29.4" customHeight="1" x14ac:dyDescent="0.35">
      <c r="A110" s="317"/>
      <c r="B110" s="318"/>
      <c r="C110" s="318"/>
      <c r="D110" s="318"/>
      <c r="E110" s="318"/>
      <c r="F110" s="319"/>
      <c r="G110" s="284"/>
      <c r="H110" s="286"/>
      <c r="I110" s="288"/>
      <c r="J110" s="288"/>
      <c r="K110" s="286"/>
      <c r="L110" s="288"/>
    </row>
    <row r="111" spans="1:12" s="126" customFormat="1" ht="14.4" hidden="1" customHeight="1" x14ac:dyDescent="0.35">
      <c r="A111" s="19"/>
      <c r="B111" s="281"/>
      <c r="C111" s="283"/>
      <c r="D111" s="281"/>
      <c r="E111" s="282"/>
      <c r="F111" s="283"/>
      <c r="G111" s="26"/>
      <c r="H111" s="20"/>
      <c r="I111" s="20"/>
      <c r="J111" s="18">
        <f>CEILING(G111*H111*I111,1)</f>
        <v>0</v>
      </c>
      <c r="K111" s="20"/>
      <c r="L111" s="18">
        <f>IF(J111-K111&lt;0,0,J111-K111)</f>
        <v>0</v>
      </c>
    </row>
    <row r="112" spans="1:12" s="126" customFormat="1" ht="30" customHeight="1" x14ac:dyDescent="0.35">
      <c r="A112" s="19"/>
      <c r="B112" s="281"/>
      <c r="C112" s="283"/>
      <c r="D112" s="281"/>
      <c r="E112" s="282"/>
      <c r="F112" s="283"/>
      <c r="G112" s="26"/>
      <c r="H112" s="20"/>
      <c r="I112" s="20"/>
      <c r="J112" s="18">
        <f>CEILING(G112*H112*I112,1)</f>
        <v>0</v>
      </c>
      <c r="K112" s="20"/>
      <c r="L112" s="18">
        <f>IF(J112-K112&lt;0,0,J112-K112)</f>
        <v>0</v>
      </c>
    </row>
    <row r="113" spans="1:12" s="126" customFormat="1" ht="14.4" hidden="1" customHeight="1" x14ac:dyDescent="0.35">
      <c r="A113" s="19"/>
      <c r="B113" s="281"/>
      <c r="C113" s="283"/>
      <c r="D113" s="281"/>
      <c r="E113" s="282"/>
      <c r="F113" s="283"/>
      <c r="G113" s="26"/>
      <c r="H113" s="20"/>
      <c r="I113" s="20"/>
      <c r="J113" s="18">
        <f>CEILING(G113*H113*I113,1)</f>
        <v>0</v>
      </c>
      <c r="K113" s="20"/>
      <c r="L113" s="18">
        <f>IF(J113-K113&lt;0,0,J113-K113)</f>
        <v>0</v>
      </c>
    </row>
    <row r="114" spans="1:12" s="126" customFormat="1" ht="14.4" customHeight="1" x14ac:dyDescent="0.35">
      <c r="A114" s="278" t="s">
        <v>16</v>
      </c>
      <c r="B114" s="279"/>
      <c r="C114" s="279"/>
      <c r="D114" s="279"/>
      <c r="E114" s="279"/>
      <c r="F114" s="279"/>
      <c r="G114" s="279"/>
      <c r="H114" s="279"/>
      <c r="I114" s="280"/>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68"/>
      <c r="B116" s="269"/>
      <c r="C116" s="269"/>
      <c r="D116" s="269"/>
      <c r="E116" s="269"/>
      <c r="F116" s="269"/>
      <c r="G116" s="269"/>
      <c r="H116" s="269"/>
      <c r="I116" s="269"/>
      <c r="J116" s="269"/>
      <c r="K116" s="269"/>
      <c r="L116" s="270"/>
    </row>
    <row r="117" spans="1:12" ht="16.5" hidden="1" customHeight="1" x14ac:dyDescent="0.35">
      <c r="A117" s="271"/>
      <c r="B117" s="272"/>
      <c r="C117" s="272"/>
      <c r="D117" s="272"/>
      <c r="E117" s="272"/>
      <c r="F117" s="272"/>
      <c r="G117" s="272"/>
      <c r="H117" s="272"/>
      <c r="I117" s="272"/>
      <c r="J117" s="272"/>
      <c r="K117" s="272"/>
      <c r="L117" s="273"/>
    </row>
    <row r="118" spans="1:12" x14ac:dyDescent="0.35">
      <c r="A118" s="94" t="s">
        <v>274</v>
      </c>
      <c r="B118" s="95"/>
      <c r="C118" s="95"/>
      <c r="D118" s="95"/>
      <c r="E118" s="95"/>
      <c r="F118" s="95"/>
      <c r="G118" s="95"/>
      <c r="H118" s="95"/>
      <c r="I118" s="95"/>
      <c r="J118" s="95"/>
      <c r="K118" s="95"/>
      <c r="L118" s="96"/>
    </row>
    <row r="119" spans="1:12" ht="14" customHeight="1" x14ac:dyDescent="0.35">
      <c r="A119" s="357" t="s">
        <v>36</v>
      </c>
      <c r="B119" s="356"/>
      <c r="C119" s="355" t="s">
        <v>2</v>
      </c>
      <c r="D119" s="355"/>
      <c r="E119" s="355"/>
      <c r="F119" s="355"/>
      <c r="G119" s="355"/>
      <c r="H119" s="355"/>
      <c r="I119" s="355"/>
      <c r="J119" s="355"/>
      <c r="K119" s="355"/>
      <c r="L119" s="356"/>
    </row>
    <row r="120" spans="1:12" ht="41" customHeight="1" x14ac:dyDescent="0.35">
      <c r="A120" s="292" t="s">
        <v>194</v>
      </c>
      <c r="B120" s="313"/>
      <c r="C120" s="293" t="s">
        <v>195</v>
      </c>
      <c r="D120" s="293"/>
      <c r="E120" s="293"/>
      <c r="F120" s="293"/>
      <c r="G120" s="293"/>
      <c r="H120" s="293"/>
      <c r="I120" s="293"/>
      <c r="J120" s="293"/>
      <c r="K120" s="293"/>
      <c r="L120" s="313"/>
    </row>
    <row r="121" spans="1:12" ht="26.4" customHeight="1" x14ac:dyDescent="0.35">
      <c r="A121" s="87"/>
      <c r="B121" s="88"/>
      <c r="C121" s="358" t="s">
        <v>192</v>
      </c>
      <c r="D121" s="359"/>
      <c r="E121" s="362" t="s">
        <v>184</v>
      </c>
      <c r="F121" s="314" t="s">
        <v>21</v>
      </c>
      <c r="G121" s="315"/>
      <c r="H121" s="314" t="s">
        <v>193</v>
      </c>
      <c r="I121" s="316"/>
      <c r="J121" s="287" t="s">
        <v>49</v>
      </c>
      <c r="K121" s="285" t="s">
        <v>47</v>
      </c>
      <c r="L121" s="287" t="s">
        <v>39</v>
      </c>
    </row>
    <row r="122" spans="1:12" ht="26.4" customHeight="1" x14ac:dyDescent="0.35">
      <c r="A122" s="41"/>
      <c r="B122" s="39"/>
      <c r="C122" s="360"/>
      <c r="D122" s="361"/>
      <c r="E122" s="363"/>
      <c r="F122" s="317"/>
      <c r="G122" s="318"/>
      <c r="H122" s="317"/>
      <c r="I122" s="319"/>
      <c r="J122" s="288"/>
      <c r="K122" s="286"/>
      <c r="L122" s="288"/>
    </row>
    <row r="123" spans="1:12" ht="18" hidden="1" customHeight="1" x14ac:dyDescent="0.35">
      <c r="A123" s="296"/>
      <c r="B123" s="297"/>
      <c r="C123" s="348"/>
      <c r="D123" s="350"/>
      <c r="E123" s="28"/>
      <c r="F123" s="351"/>
      <c r="G123" s="352"/>
      <c r="H123" s="353"/>
      <c r="I123" s="354"/>
      <c r="J123" s="82">
        <f>CEILING(C123*F123*H123,1)</f>
        <v>0</v>
      </c>
      <c r="K123" s="27"/>
      <c r="L123" s="18">
        <f>IF(J123-K123&lt;0,0,J123-K123)</f>
        <v>0</v>
      </c>
    </row>
    <row r="124" spans="1:12" ht="30" customHeight="1" x14ac:dyDescent="0.35">
      <c r="A124" s="296"/>
      <c r="B124" s="297"/>
      <c r="C124" s="348"/>
      <c r="D124" s="350"/>
      <c r="E124" s="28"/>
      <c r="F124" s="351"/>
      <c r="G124" s="352"/>
      <c r="H124" s="353"/>
      <c r="I124" s="354"/>
      <c r="J124" s="82">
        <f>CEILING(C124*F124*H124,1)</f>
        <v>0</v>
      </c>
      <c r="K124" s="27"/>
      <c r="L124" s="18">
        <f>IF(J124-K124&lt;0,0,J124-K124)</f>
        <v>0</v>
      </c>
    </row>
    <row r="125" spans="1:12" ht="20" hidden="1" customHeight="1" x14ac:dyDescent="0.35">
      <c r="A125" s="296"/>
      <c r="B125" s="297"/>
      <c r="C125" s="348"/>
      <c r="D125" s="350"/>
      <c r="E125" s="28"/>
      <c r="F125" s="351"/>
      <c r="G125" s="352"/>
      <c r="H125" s="353"/>
      <c r="I125" s="354"/>
      <c r="J125" s="82">
        <f>CEILING(C125*F125*H125,1)</f>
        <v>0</v>
      </c>
      <c r="K125" s="30"/>
      <c r="L125" s="18">
        <f>IF(J125-K125&lt;0,0,J125-K125)</f>
        <v>0</v>
      </c>
    </row>
    <row r="126" spans="1:12" s="126" customFormat="1" ht="14.4" customHeight="1" x14ac:dyDescent="0.35">
      <c r="A126" s="320" t="s">
        <v>41</v>
      </c>
      <c r="B126" s="321"/>
      <c r="C126" s="321"/>
      <c r="D126" s="321"/>
      <c r="E126" s="321"/>
      <c r="F126" s="321"/>
      <c r="G126" s="321"/>
      <c r="H126" s="321"/>
      <c r="I126" s="32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68"/>
      <c r="B128" s="269"/>
      <c r="C128" s="269"/>
      <c r="D128" s="269"/>
      <c r="E128" s="269"/>
      <c r="F128" s="269"/>
      <c r="G128" s="269"/>
      <c r="H128" s="269"/>
      <c r="I128" s="269"/>
      <c r="J128" s="269"/>
      <c r="K128" s="269"/>
      <c r="L128" s="270"/>
    </row>
    <row r="129" spans="1:12" ht="14.4" hidden="1" customHeight="1" x14ac:dyDescent="0.35">
      <c r="A129" s="271"/>
      <c r="B129" s="272"/>
      <c r="C129" s="272"/>
      <c r="D129" s="272"/>
      <c r="E129" s="272"/>
      <c r="F129" s="272"/>
      <c r="G129" s="272"/>
      <c r="H129" s="272"/>
      <c r="I129" s="272"/>
      <c r="J129" s="272"/>
      <c r="K129" s="272"/>
      <c r="L129" s="273"/>
    </row>
    <row r="130" spans="1:12" x14ac:dyDescent="0.35">
      <c r="A130" s="94" t="s">
        <v>275</v>
      </c>
      <c r="B130" s="95"/>
      <c r="C130" s="95"/>
      <c r="D130" s="95"/>
      <c r="E130" s="95"/>
      <c r="F130" s="95"/>
      <c r="G130" s="95"/>
      <c r="H130" s="95"/>
      <c r="I130" s="95"/>
      <c r="J130" s="95"/>
      <c r="K130" s="95"/>
      <c r="L130" s="96"/>
    </row>
    <row r="131" spans="1:12" ht="15" customHeight="1" x14ac:dyDescent="0.35">
      <c r="A131" s="357" t="s">
        <v>15</v>
      </c>
      <c r="B131" s="355"/>
      <c r="C131" s="356"/>
      <c r="D131" s="357" t="s">
        <v>2</v>
      </c>
      <c r="E131" s="355"/>
      <c r="F131" s="355"/>
      <c r="G131" s="355"/>
      <c r="H131" s="355"/>
      <c r="I131" s="355"/>
      <c r="J131" s="355"/>
      <c r="K131" s="355"/>
      <c r="L131" s="356"/>
    </row>
    <row r="132" spans="1:12" ht="15" customHeight="1" x14ac:dyDescent="0.35">
      <c r="A132" s="292" t="s">
        <v>56</v>
      </c>
      <c r="B132" s="293"/>
      <c r="C132" s="313"/>
      <c r="D132" s="292" t="s">
        <v>52</v>
      </c>
      <c r="E132" s="293"/>
      <c r="F132" s="293"/>
      <c r="G132" s="293"/>
      <c r="H132" s="293"/>
      <c r="I132" s="293"/>
      <c r="J132" s="293"/>
      <c r="K132" s="293"/>
      <c r="L132" s="313"/>
    </row>
    <row r="133" spans="1:12" ht="26" customHeight="1" x14ac:dyDescent="0.35">
      <c r="A133" s="325"/>
      <c r="B133" s="326"/>
      <c r="C133" s="327"/>
      <c r="D133" s="334" t="s">
        <v>57</v>
      </c>
      <c r="E133" s="334"/>
      <c r="F133" s="314" t="s">
        <v>61</v>
      </c>
      <c r="G133" s="315"/>
      <c r="H133" s="315"/>
      <c r="I133" s="316"/>
      <c r="J133" s="287" t="s">
        <v>49</v>
      </c>
      <c r="K133" s="285" t="s">
        <v>47</v>
      </c>
      <c r="L133" s="287" t="s">
        <v>39</v>
      </c>
    </row>
    <row r="134" spans="1:12" ht="31.5" customHeight="1" x14ac:dyDescent="0.35">
      <c r="A134" s="328"/>
      <c r="B134" s="329"/>
      <c r="C134" s="330"/>
      <c r="D134" s="334"/>
      <c r="E134" s="334"/>
      <c r="F134" s="317"/>
      <c r="G134" s="318"/>
      <c r="H134" s="318"/>
      <c r="I134" s="319"/>
      <c r="J134" s="288"/>
      <c r="K134" s="286"/>
      <c r="L134" s="288"/>
    </row>
    <row r="135" spans="1:12" ht="31.5" hidden="1" customHeight="1" x14ac:dyDescent="0.35">
      <c r="A135" s="296"/>
      <c r="B135" s="366"/>
      <c r="C135" s="297"/>
      <c r="D135" s="364"/>
      <c r="E135" s="364"/>
      <c r="F135" s="367"/>
      <c r="G135" s="368"/>
      <c r="H135" s="368"/>
      <c r="I135" s="369"/>
      <c r="J135" s="18">
        <f>CEILING(D135*F135,1)</f>
        <v>0</v>
      </c>
      <c r="K135" s="27"/>
      <c r="L135" s="18">
        <f>IF(J135-K135&lt;0,0,J135-K135)</f>
        <v>0</v>
      </c>
    </row>
    <row r="136" spans="1:12" ht="31.5" customHeight="1" x14ac:dyDescent="0.35">
      <c r="A136" s="296"/>
      <c r="B136" s="366"/>
      <c r="C136" s="297"/>
      <c r="D136" s="364"/>
      <c r="E136" s="364"/>
      <c r="F136" s="367"/>
      <c r="G136" s="368"/>
      <c r="H136" s="368"/>
      <c r="I136" s="369"/>
      <c r="J136" s="18">
        <f>CEILING(D136*F136,1)</f>
        <v>0</v>
      </c>
      <c r="K136" s="27"/>
      <c r="L136" s="18">
        <f>IF(J136-K136&lt;0,0,J136-K136)</f>
        <v>0</v>
      </c>
    </row>
    <row r="137" spans="1:12" hidden="1" x14ac:dyDescent="0.35">
      <c r="A137" s="373"/>
      <c r="B137" s="374"/>
      <c r="C137" s="375"/>
      <c r="D137" s="365"/>
      <c r="E137" s="365"/>
      <c r="F137" s="370"/>
      <c r="G137" s="371"/>
      <c r="H137" s="371"/>
      <c r="I137" s="372"/>
      <c r="J137" s="18">
        <f>CEILING(D137*F137,1)</f>
        <v>0</v>
      </c>
      <c r="K137" s="30"/>
      <c r="L137" s="18">
        <f>IF(J137-K137&lt;0,0,J137-K137)</f>
        <v>0</v>
      </c>
    </row>
    <row r="138" spans="1:12" s="126" customFormat="1" ht="14.4" customHeight="1" x14ac:dyDescent="0.35">
      <c r="A138" s="320" t="s">
        <v>41</v>
      </c>
      <c r="B138" s="321"/>
      <c r="C138" s="321"/>
      <c r="D138" s="321"/>
      <c r="E138" s="321"/>
      <c r="F138" s="321"/>
      <c r="G138" s="321"/>
      <c r="H138" s="321"/>
      <c r="I138" s="32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68"/>
      <c r="B140" s="269"/>
      <c r="C140" s="269"/>
      <c r="D140" s="269"/>
      <c r="E140" s="269"/>
      <c r="F140" s="269"/>
      <c r="G140" s="269"/>
      <c r="H140" s="269"/>
      <c r="I140" s="269"/>
      <c r="J140" s="269"/>
      <c r="K140" s="269"/>
      <c r="L140" s="270"/>
    </row>
    <row r="141" spans="1:12" ht="14.4" hidden="1" customHeight="1" x14ac:dyDescent="0.35">
      <c r="A141" s="271"/>
      <c r="B141" s="272"/>
      <c r="C141" s="272"/>
      <c r="D141" s="272"/>
      <c r="E141" s="272"/>
      <c r="F141" s="272"/>
      <c r="G141" s="272"/>
      <c r="H141" s="272"/>
      <c r="I141" s="272"/>
      <c r="J141" s="272"/>
      <c r="K141" s="272"/>
      <c r="L141" s="273"/>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A60:I60"/>
    <mergeCell ref="B65:C65"/>
    <mergeCell ref="A67:C68"/>
    <mergeCell ref="B66:C66"/>
    <mergeCell ref="F67:I68"/>
    <mergeCell ref="B70:C70"/>
    <mergeCell ref="D70:E70"/>
    <mergeCell ref="F70:I70"/>
    <mergeCell ref="D69:E69"/>
    <mergeCell ref="D67:E68"/>
    <mergeCell ref="B69:C69"/>
    <mergeCell ref="A62:L63"/>
    <mergeCell ref="D65:L65"/>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200-000000000000}">
      <formula1>J9</formula1>
    </dataValidation>
    <dataValidation type="decimal" operator="greaterThan" allowBlank="1" showInputMessage="1" showErrorMessage="1" sqref="F9:I11 D21:I23 F33:I35 D45:I47 J102:J104 F123:I125 D69:I71 J81:J83 C123:D125 C9:D11 D135:I137" xr:uid="{00000000-0002-0000-0200-000001000000}">
      <formula1>0</formula1>
    </dataValidation>
    <dataValidation type="list" allowBlank="1" showInputMessage="1" showErrorMessage="1" sqref="H102:I104 K2:L3 H81:I83" xr:uid="{00000000-0002-0000-0200-000002000000}">
      <formula1>DemographicsYesNoSelection</formula1>
    </dataValidation>
    <dataValidation type="decimal" allowBlank="1" showInputMessage="1" showErrorMessage="1" sqref="M4:M8" xr:uid="{00000000-0002-0000-0200-000003000000}">
      <formula1>1</formula1>
      <formula2>100</formula2>
    </dataValidation>
    <dataValidation type="list" allowBlank="1" showInputMessage="1" showErrorMessage="1" sqref="E9:E11" xr:uid="{00000000-0002-0000-0200-000004000000}">
      <formula1>"hourly, daily, weekly, yearly"</formula1>
    </dataValidation>
  </dataValidations>
  <hyperlinks>
    <hyperlink ref="A3:B3" r:id="rId1" display="(DOJ Financial Guide, Section 3.10)?" xr:uid="{00000000-0004-0000-02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tr">
        <f>'Budget Sheet Instructions'!A18</f>
        <v>Budget Detail - Year 2</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274"/>
      <c r="L2" s="275"/>
    </row>
    <row r="3" spans="1:13" ht="15" customHeight="1" x14ac:dyDescent="0.35">
      <c r="A3" s="417" t="s">
        <v>299</v>
      </c>
      <c r="B3" s="418"/>
      <c r="C3" s="145"/>
      <c r="D3" s="145"/>
      <c r="E3" s="145"/>
      <c r="F3" s="145"/>
      <c r="G3" s="145"/>
      <c r="H3" s="145"/>
      <c r="I3" s="145"/>
      <c r="J3" s="146"/>
      <c r="K3" s="276"/>
      <c r="L3" s="277"/>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81"/>
      <c r="B9" s="81"/>
      <c r="C9" s="401"/>
      <c r="D9" s="402"/>
      <c r="E9" s="28"/>
      <c r="F9" s="398"/>
      <c r="G9" s="399"/>
      <c r="H9" s="403"/>
      <c r="I9" s="404"/>
      <c r="J9" s="18">
        <f>CEILING(C9*F9*H9,1)</f>
        <v>0</v>
      </c>
      <c r="K9" s="27"/>
      <c r="L9" s="18">
        <f>IF(J9-K9&lt;0,0,J9-K9)</f>
        <v>0</v>
      </c>
      <c r="M9" s="8"/>
    </row>
    <row r="10" spans="1:13" ht="30" customHeight="1" x14ac:dyDescent="0.35">
      <c r="A10" s="81"/>
      <c r="B10" s="81"/>
      <c r="C10" s="401"/>
      <c r="D10" s="402"/>
      <c r="E10" s="28"/>
      <c r="F10" s="398"/>
      <c r="G10" s="399"/>
      <c r="H10" s="403"/>
      <c r="I10" s="404"/>
      <c r="J10" s="18">
        <f>CEILING(C10*F10*H10,1)</f>
        <v>0</v>
      </c>
      <c r="K10" s="27"/>
      <c r="L10" s="18">
        <f>IF(J10-K10&lt;0,0,J10-K10)</f>
        <v>0</v>
      </c>
      <c r="M10" s="8"/>
    </row>
    <row r="11" spans="1:13" ht="30" hidden="1" customHeight="1" x14ac:dyDescent="0.35">
      <c r="A11" s="81"/>
      <c r="B11" s="81"/>
      <c r="C11" s="401"/>
      <c r="D11" s="402"/>
      <c r="E11" s="28"/>
      <c r="F11" s="398"/>
      <c r="G11" s="399"/>
      <c r="H11" s="403"/>
      <c r="I11" s="404"/>
      <c r="J11" s="18">
        <f>CEILING(C11*F11*H11,1)</f>
        <v>0</v>
      </c>
      <c r="K11" s="30"/>
      <c r="L11" s="18">
        <f>IF(J11-K11&lt;0,0,J11-K11)</f>
        <v>0</v>
      </c>
      <c r="M11" s="8"/>
    </row>
    <row r="12" spans="1:13" s="126" customFormat="1" ht="14.4" customHeight="1" x14ac:dyDescent="0.35">
      <c r="A12" s="320" t="s">
        <v>41</v>
      </c>
      <c r="B12" s="321"/>
      <c r="C12" s="321"/>
      <c r="D12" s="321"/>
      <c r="E12" s="321"/>
      <c r="F12" s="321"/>
      <c r="G12" s="321"/>
      <c r="H12" s="321"/>
      <c r="I12" s="32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65"/>
      <c r="B14" s="266"/>
      <c r="C14" s="266"/>
      <c r="D14" s="266"/>
      <c r="E14" s="266"/>
      <c r="F14" s="266"/>
      <c r="G14" s="266"/>
      <c r="H14" s="266"/>
      <c r="I14" s="266"/>
      <c r="J14" s="266"/>
      <c r="K14" s="266"/>
      <c r="L14" s="267"/>
    </row>
    <row r="15" spans="1:13" ht="16.5" hidden="1" customHeight="1" x14ac:dyDescent="0.35">
      <c r="A15" s="271"/>
      <c r="B15" s="272"/>
      <c r="C15" s="272"/>
      <c r="D15" s="272"/>
      <c r="E15" s="272"/>
      <c r="F15" s="272"/>
      <c r="G15" s="272"/>
      <c r="H15" s="272"/>
      <c r="I15" s="272"/>
      <c r="J15" s="272"/>
      <c r="K15" s="272"/>
      <c r="L15" s="273"/>
    </row>
    <row r="16" spans="1:13" x14ac:dyDescent="0.35">
      <c r="A16" s="118" t="s">
        <v>28</v>
      </c>
      <c r="B16" s="119"/>
      <c r="C16" s="119"/>
      <c r="D16" s="119"/>
      <c r="E16" s="119"/>
      <c r="F16" s="119"/>
      <c r="G16" s="119"/>
      <c r="H16" s="119"/>
      <c r="I16" s="119"/>
      <c r="J16" s="119"/>
      <c r="K16" s="119"/>
      <c r="L16" s="93"/>
    </row>
    <row r="17" spans="1:12" x14ac:dyDescent="0.35">
      <c r="A17" s="335" t="s">
        <v>42</v>
      </c>
      <c r="B17" s="323"/>
      <c r="C17" s="324"/>
      <c r="D17" s="392" t="s">
        <v>2</v>
      </c>
      <c r="E17" s="392"/>
      <c r="F17" s="392"/>
      <c r="G17" s="392"/>
      <c r="H17" s="392"/>
      <c r="I17" s="392"/>
      <c r="J17" s="392"/>
      <c r="K17" s="392"/>
      <c r="L17" s="392"/>
    </row>
    <row r="18" spans="1:12" ht="28.5" customHeight="1" x14ac:dyDescent="0.35">
      <c r="A18" s="292" t="s">
        <v>238</v>
      </c>
      <c r="B18" s="293"/>
      <c r="C18" s="313"/>
      <c r="D18" s="393" t="s">
        <v>54</v>
      </c>
      <c r="E18" s="393"/>
      <c r="F18" s="393"/>
      <c r="G18" s="393"/>
      <c r="H18" s="393"/>
      <c r="I18" s="393"/>
      <c r="J18" s="393"/>
      <c r="K18" s="393"/>
      <c r="L18" s="393"/>
    </row>
    <row r="19" spans="1:12" ht="15" customHeight="1" x14ac:dyDescent="0.35">
      <c r="A19" s="325"/>
      <c r="B19" s="326"/>
      <c r="C19" s="327"/>
      <c r="D19" s="334" t="s">
        <v>57</v>
      </c>
      <c r="E19" s="334"/>
      <c r="F19" s="314" t="s">
        <v>46</v>
      </c>
      <c r="G19" s="315"/>
      <c r="H19" s="315"/>
      <c r="I19" s="316"/>
      <c r="J19" s="284" t="s">
        <v>49</v>
      </c>
      <c r="K19" s="302" t="s">
        <v>47</v>
      </c>
      <c r="L19" s="284" t="s">
        <v>39</v>
      </c>
    </row>
    <row r="20" spans="1:12" ht="20.25" customHeight="1" x14ac:dyDescent="0.35">
      <c r="A20" s="328"/>
      <c r="B20" s="329"/>
      <c r="C20" s="330"/>
      <c r="D20" s="334"/>
      <c r="E20" s="334"/>
      <c r="F20" s="317"/>
      <c r="G20" s="318"/>
      <c r="H20" s="318"/>
      <c r="I20" s="319"/>
      <c r="J20" s="284"/>
      <c r="K20" s="302"/>
      <c r="L20" s="284"/>
    </row>
    <row r="21" spans="1:12" ht="30" hidden="1" customHeight="1" x14ac:dyDescent="0.35">
      <c r="A21" s="304"/>
      <c r="B21" s="305"/>
      <c r="C21" s="306"/>
      <c r="D21" s="351"/>
      <c r="E21" s="407"/>
      <c r="F21" s="380"/>
      <c r="G21" s="381"/>
      <c r="H21" s="381"/>
      <c r="I21" s="382"/>
      <c r="J21" s="18">
        <f>CEILING(D21*F21,1)</f>
        <v>0</v>
      </c>
      <c r="K21" s="27"/>
      <c r="L21" s="18">
        <f>IF(J21-K21&lt;0,0,J21-K21)</f>
        <v>0</v>
      </c>
    </row>
    <row r="22" spans="1:12" ht="30" customHeight="1" x14ac:dyDescent="0.35">
      <c r="A22" s="304"/>
      <c r="B22" s="305"/>
      <c r="C22" s="306"/>
      <c r="D22" s="351"/>
      <c r="E22" s="407"/>
      <c r="F22" s="380"/>
      <c r="G22" s="381"/>
      <c r="H22" s="381"/>
      <c r="I22" s="382"/>
      <c r="J22" s="18">
        <f>CEILING(D22*F22,1)</f>
        <v>0</v>
      </c>
      <c r="K22" s="27"/>
      <c r="L22" s="18">
        <f>IF(J22-K22&lt;0,0,J22-K22)</f>
        <v>0</v>
      </c>
    </row>
    <row r="23" spans="1:12" ht="30" hidden="1" customHeight="1" x14ac:dyDescent="0.35">
      <c r="A23" s="386"/>
      <c r="B23" s="387"/>
      <c r="C23" s="388"/>
      <c r="D23" s="351"/>
      <c r="E23" s="407"/>
      <c r="F23" s="383"/>
      <c r="G23" s="384"/>
      <c r="H23" s="384"/>
      <c r="I23" s="385"/>
      <c r="J23" s="18">
        <f>CEILING(D23*F23,1)</f>
        <v>0</v>
      </c>
      <c r="K23" s="30"/>
      <c r="L23" s="18">
        <f>IF(J23-K23&lt;0,0,J23-K23)</f>
        <v>0</v>
      </c>
    </row>
    <row r="24" spans="1:12" s="126" customFormat="1" ht="14.4" customHeight="1" x14ac:dyDescent="0.35">
      <c r="A24" s="320" t="s">
        <v>41</v>
      </c>
      <c r="B24" s="321"/>
      <c r="C24" s="321"/>
      <c r="D24" s="321"/>
      <c r="E24" s="321"/>
      <c r="F24" s="321"/>
      <c r="G24" s="321"/>
      <c r="H24" s="321"/>
      <c r="I24" s="32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68"/>
      <c r="B26" s="269"/>
      <c r="C26" s="269"/>
      <c r="D26" s="269"/>
      <c r="E26" s="269"/>
      <c r="F26" s="269"/>
      <c r="G26" s="269"/>
      <c r="H26" s="269"/>
      <c r="I26" s="269"/>
      <c r="J26" s="269"/>
      <c r="K26" s="269"/>
      <c r="L26" s="270"/>
    </row>
    <row r="27" spans="1:12" ht="16.5" hidden="1" customHeight="1" x14ac:dyDescent="0.35">
      <c r="A27" s="271"/>
      <c r="B27" s="272"/>
      <c r="C27" s="272"/>
      <c r="D27" s="272"/>
      <c r="E27" s="272"/>
      <c r="F27" s="272"/>
      <c r="G27" s="272"/>
      <c r="H27" s="272"/>
      <c r="I27" s="272"/>
      <c r="J27" s="272"/>
      <c r="K27" s="272"/>
      <c r="L27" s="273"/>
    </row>
    <row r="28" spans="1:12" x14ac:dyDescent="0.35">
      <c r="A28" s="118" t="s">
        <v>29</v>
      </c>
      <c r="B28" s="119"/>
      <c r="C28" s="119"/>
      <c r="D28" s="119"/>
      <c r="E28" s="119"/>
      <c r="F28" s="119"/>
      <c r="G28" s="119"/>
      <c r="H28" s="119"/>
      <c r="I28" s="119"/>
      <c r="J28" s="119"/>
      <c r="K28" s="119"/>
      <c r="L28" s="93"/>
    </row>
    <row r="29" spans="1:12" ht="29" x14ac:dyDescent="0.35">
      <c r="A29" s="7" t="s">
        <v>10</v>
      </c>
      <c r="B29" s="378" t="s">
        <v>11</v>
      </c>
      <c r="C29" s="379"/>
      <c r="D29" s="97" t="s">
        <v>12</v>
      </c>
      <c r="E29" s="115" t="s">
        <v>184</v>
      </c>
      <c r="F29" s="378" t="s">
        <v>2</v>
      </c>
      <c r="G29" s="389"/>
      <c r="H29" s="389"/>
      <c r="I29" s="389"/>
      <c r="J29" s="389"/>
      <c r="K29" s="389"/>
      <c r="L29" s="379"/>
    </row>
    <row r="30" spans="1:12" ht="47.25" customHeight="1" x14ac:dyDescent="0.35">
      <c r="A30" s="110" t="s">
        <v>19</v>
      </c>
      <c r="B30" s="292" t="s">
        <v>55</v>
      </c>
      <c r="C30" s="313"/>
      <c r="D30" s="83" t="s">
        <v>225</v>
      </c>
      <c r="E30" s="111" t="s">
        <v>226</v>
      </c>
      <c r="F30" s="292" t="s">
        <v>23</v>
      </c>
      <c r="G30" s="293"/>
      <c r="H30" s="293"/>
      <c r="I30" s="293"/>
      <c r="J30" s="293"/>
      <c r="K30" s="293"/>
      <c r="L30" s="313"/>
    </row>
    <row r="31" spans="1:12" ht="15" customHeight="1" x14ac:dyDescent="0.35">
      <c r="A31" s="325"/>
      <c r="B31" s="326"/>
      <c r="C31" s="326"/>
      <c r="D31" s="326"/>
      <c r="E31" s="327"/>
      <c r="F31" s="284" t="s">
        <v>21</v>
      </c>
      <c r="G31" s="302" t="s">
        <v>192</v>
      </c>
      <c r="H31" s="284" t="s">
        <v>22</v>
      </c>
      <c r="I31" s="287" t="s">
        <v>185</v>
      </c>
      <c r="J31" s="284" t="s">
        <v>49</v>
      </c>
      <c r="K31" s="302" t="s">
        <v>47</v>
      </c>
      <c r="L31" s="284" t="s">
        <v>39</v>
      </c>
    </row>
    <row r="32" spans="1:12" s="8" customFormat="1" ht="33.75" customHeight="1" x14ac:dyDescent="0.35">
      <c r="A32" s="328"/>
      <c r="B32" s="329"/>
      <c r="C32" s="329"/>
      <c r="D32" s="329"/>
      <c r="E32" s="330"/>
      <c r="F32" s="284"/>
      <c r="G32" s="302"/>
      <c r="H32" s="284"/>
      <c r="I32" s="288"/>
      <c r="J32" s="284"/>
      <c r="K32" s="302"/>
      <c r="L32" s="284"/>
    </row>
    <row r="33" spans="1:12" s="8" customFormat="1" ht="45" hidden="1" customHeight="1" x14ac:dyDescent="0.35">
      <c r="A33" s="19"/>
      <c r="B33" s="281"/>
      <c r="C33" s="283"/>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281"/>
      <c r="C34" s="283"/>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405"/>
      <c r="C35" s="406"/>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320" t="s">
        <v>41</v>
      </c>
      <c r="B36" s="321"/>
      <c r="C36" s="321"/>
      <c r="D36" s="321"/>
      <c r="E36" s="321"/>
      <c r="F36" s="321"/>
      <c r="G36" s="321"/>
      <c r="H36" s="321"/>
      <c r="I36" s="32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68"/>
      <c r="B38" s="269"/>
      <c r="C38" s="269"/>
      <c r="D38" s="269"/>
      <c r="E38" s="269"/>
      <c r="F38" s="269"/>
      <c r="G38" s="269"/>
      <c r="H38" s="269"/>
      <c r="I38" s="269"/>
      <c r="J38" s="269"/>
      <c r="K38" s="269"/>
      <c r="L38" s="270"/>
    </row>
    <row r="39" spans="1:12" ht="16.5" hidden="1" customHeight="1" x14ac:dyDescent="0.35">
      <c r="A39" s="271"/>
      <c r="B39" s="272"/>
      <c r="C39" s="272"/>
      <c r="D39" s="272"/>
      <c r="E39" s="272"/>
      <c r="F39" s="272"/>
      <c r="G39" s="272"/>
      <c r="H39" s="272"/>
      <c r="I39" s="272"/>
      <c r="J39" s="272"/>
      <c r="K39" s="272"/>
      <c r="L39" s="273"/>
    </row>
    <row r="40" spans="1:12" x14ac:dyDescent="0.35">
      <c r="A40" s="118" t="s">
        <v>30</v>
      </c>
      <c r="B40" s="119"/>
      <c r="C40" s="119"/>
      <c r="D40" s="119"/>
      <c r="E40" s="119"/>
      <c r="F40" s="119"/>
      <c r="G40" s="119"/>
      <c r="H40" s="119"/>
      <c r="I40" s="119"/>
      <c r="J40" s="119"/>
      <c r="K40" s="119"/>
      <c r="L40" s="93"/>
    </row>
    <row r="41" spans="1:12" x14ac:dyDescent="0.35">
      <c r="A41" s="335" t="s">
        <v>14</v>
      </c>
      <c r="B41" s="323"/>
      <c r="C41" s="324"/>
      <c r="D41" s="335" t="s">
        <v>2</v>
      </c>
      <c r="E41" s="323"/>
      <c r="F41" s="323"/>
      <c r="G41" s="323"/>
      <c r="H41" s="323"/>
      <c r="I41" s="323"/>
      <c r="J41" s="323"/>
      <c r="K41" s="323"/>
      <c r="L41" s="324"/>
    </row>
    <row r="42" spans="1:12" ht="30" customHeight="1" x14ac:dyDescent="0.35">
      <c r="A42" s="292" t="s">
        <v>24</v>
      </c>
      <c r="B42" s="293"/>
      <c r="C42" s="313"/>
      <c r="D42" s="292" t="s">
        <v>25</v>
      </c>
      <c r="E42" s="293"/>
      <c r="F42" s="293"/>
      <c r="G42" s="293"/>
      <c r="H42" s="293"/>
      <c r="I42" s="293"/>
      <c r="J42" s="293"/>
      <c r="K42" s="293"/>
      <c r="L42" s="313"/>
    </row>
    <row r="43" spans="1:12" ht="15" customHeight="1" x14ac:dyDescent="0.35">
      <c r="A43" s="325"/>
      <c r="B43" s="326"/>
      <c r="C43" s="327"/>
      <c r="D43" s="334" t="s">
        <v>26</v>
      </c>
      <c r="E43" s="334"/>
      <c r="F43" s="314" t="s">
        <v>280</v>
      </c>
      <c r="G43" s="315"/>
      <c r="H43" s="315"/>
      <c r="I43" s="316"/>
      <c r="J43" s="284" t="s">
        <v>49</v>
      </c>
      <c r="K43" s="302" t="s">
        <v>47</v>
      </c>
      <c r="L43" s="284" t="s">
        <v>39</v>
      </c>
    </row>
    <row r="44" spans="1:12" x14ac:dyDescent="0.35">
      <c r="A44" s="328"/>
      <c r="B44" s="329"/>
      <c r="C44" s="330"/>
      <c r="D44" s="334"/>
      <c r="E44" s="334"/>
      <c r="F44" s="317"/>
      <c r="G44" s="318"/>
      <c r="H44" s="318"/>
      <c r="I44" s="319"/>
      <c r="J44" s="284"/>
      <c r="K44" s="302"/>
      <c r="L44" s="284"/>
    </row>
    <row r="45" spans="1:12" ht="45.75" hidden="1" customHeight="1" x14ac:dyDescent="0.35">
      <c r="A45" s="296"/>
      <c r="B45" s="366"/>
      <c r="C45" s="297"/>
      <c r="D45" s="408"/>
      <c r="E45" s="408"/>
      <c r="F45" s="351"/>
      <c r="G45" s="352"/>
      <c r="H45" s="352"/>
      <c r="I45" s="407"/>
      <c r="J45" s="18">
        <f>CEILING(D45*F45,1)</f>
        <v>0</v>
      </c>
      <c r="K45" s="27"/>
      <c r="L45" s="18">
        <f>IF(J45-K45&lt;0,0,J45-K45)</f>
        <v>0</v>
      </c>
    </row>
    <row r="46" spans="1:12" ht="45.75" customHeight="1" x14ac:dyDescent="0.35">
      <c r="A46" s="296"/>
      <c r="B46" s="366"/>
      <c r="C46" s="297"/>
      <c r="D46" s="408"/>
      <c r="E46" s="408"/>
      <c r="F46" s="351"/>
      <c r="G46" s="352"/>
      <c r="H46" s="352"/>
      <c r="I46" s="407"/>
      <c r="J46" s="18">
        <f>CEILING(D46*F46,1)</f>
        <v>0</v>
      </c>
      <c r="K46" s="27"/>
      <c r="L46" s="18">
        <f>IF(J46-K46&lt;0,0,J46-K46)</f>
        <v>0</v>
      </c>
    </row>
    <row r="47" spans="1:12" ht="45.75" hidden="1" customHeight="1" x14ac:dyDescent="0.35">
      <c r="A47" s="422"/>
      <c r="B47" s="423"/>
      <c r="C47" s="424"/>
      <c r="D47" s="303"/>
      <c r="E47" s="303"/>
      <c r="F47" s="411"/>
      <c r="G47" s="412"/>
      <c r="H47" s="412"/>
      <c r="I47" s="413"/>
      <c r="J47" s="18">
        <f>CEILING(D47*F47,1)</f>
        <v>0</v>
      </c>
      <c r="K47" s="30"/>
      <c r="L47" s="18">
        <f>IF(J47-K47&lt;0,0,J47-K47)</f>
        <v>0</v>
      </c>
    </row>
    <row r="48" spans="1:12" s="126" customFormat="1" ht="14.4" customHeight="1" x14ac:dyDescent="0.35">
      <c r="A48" s="320" t="s">
        <v>41</v>
      </c>
      <c r="B48" s="321"/>
      <c r="C48" s="321"/>
      <c r="D48" s="321"/>
      <c r="E48" s="321"/>
      <c r="F48" s="321"/>
      <c r="G48" s="321"/>
      <c r="H48" s="321"/>
      <c r="I48" s="32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65"/>
      <c r="B50" s="266"/>
      <c r="C50" s="266"/>
      <c r="D50" s="266"/>
      <c r="E50" s="266"/>
      <c r="F50" s="266"/>
      <c r="G50" s="266"/>
      <c r="H50" s="266"/>
      <c r="I50" s="266"/>
      <c r="J50" s="266"/>
      <c r="K50" s="266"/>
      <c r="L50" s="267"/>
    </row>
    <row r="51" spans="1:12" ht="16.5" hidden="1" customHeight="1" x14ac:dyDescent="0.35">
      <c r="A51" s="271"/>
      <c r="B51" s="272"/>
      <c r="C51" s="272"/>
      <c r="D51" s="272"/>
      <c r="E51" s="272"/>
      <c r="F51" s="272"/>
      <c r="G51" s="272"/>
      <c r="H51" s="272"/>
      <c r="I51" s="272"/>
      <c r="J51" s="272"/>
      <c r="K51" s="272"/>
      <c r="L51" s="273"/>
    </row>
    <row r="52" spans="1:12" x14ac:dyDescent="0.35">
      <c r="A52" s="118" t="s">
        <v>32</v>
      </c>
      <c r="B52" s="119"/>
      <c r="C52" s="119"/>
      <c r="D52" s="119"/>
      <c r="E52" s="119"/>
      <c r="F52" s="119"/>
      <c r="G52" s="119"/>
      <c r="H52" s="119"/>
      <c r="I52" s="119"/>
      <c r="J52" s="119"/>
      <c r="K52" s="119"/>
      <c r="L52" s="93"/>
    </row>
    <row r="53" spans="1:12" x14ac:dyDescent="0.35">
      <c r="A53" s="335" t="s">
        <v>13</v>
      </c>
      <c r="B53" s="323"/>
      <c r="C53" s="324"/>
      <c r="D53" s="335" t="s">
        <v>2</v>
      </c>
      <c r="E53" s="323"/>
      <c r="F53" s="323"/>
      <c r="G53" s="323"/>
      <c r="H53" s="323"/>
      <c r="I53" s="323"/>
      <c r="J53" s="323"/>
      <c r="K53" s="323"/>
      <c r="L53" s="324"/>
    </row>
    <row r="54" spans="1:12" ht="28.5" customHeight="1" x14ac:dyDescent="0.35">
      <c r="A54" s="292" t="s">
        <v>31</v>
      </c>
      <c r="B54" s="293"/>
      <c r="C54" s="313"/>
      <c r="D54" s="292" t="s">
        <v>33</v>
      </c>
      <c r="E54" s="293"/>
      <c r="F54" s="293"/>
      <c r="G54" s="293"/>
      <c r="H54" s="293"/>
      <c r="I54" s="293"/>
      <c r="J54" s="293"/>
      <c r="K54" s="293"/>
      <c r="L54" s="313"/>
    </row>
    <row r="55" spans="1:12" ht="15" customHeight="1" x14ac:dyDescent="0.35">
      <c r="A55" s="325"/>
      <c r="B55" s="326"/>
      <c r="C55" s="327"/>
      <c r="D55" s="334" t="s">
        <v>26</v>
      </c>
      <c r="E55" s="334"/>
      <c r="F55" s="314" t="s">
        <v>280</v>
      </c>
      <c r="G55" s="315"/>
      <c r="H55" s="315"/>
      <c r="I55" s="316"/>
      <c r="J55" s="284" t="s">
        <v>49</v>
      </c>
      <c r="K55" s="302" t="s">
        <v>47</v>
      </c>
      <c r="L55" s="284" t="s">
        <v>39</v>
      </c>
    </row>
    <row r="56" spans="1:12" x14ac:dyDescent="0.35">
      <c r="A56" s="328"/>
      <c r="B56" s="329"/>
      <c r="C56" s="330"/>
      <c r="D56" s="334"/>
      <c r="E56" s="334"/>
      <c r="F56" s="317"/>
      <c r="G56" s="318"/>
      <c r="H56" s="318"/>
      <c r="I56" s="319"/>
      <c r="J56" s="284"/>
      <c r="K56" s="302"/>
      <c r="L56" s="284"/>
    </row>
    <row r="57" spans="1:12" ht="30.75" hidden="1" customHeight="1" x14ac:dyDescent="0.35">
      <c r="A57" s="304"/>
      <c r="B57" s="305"/>
      <c r="C57" s="306"/>
      <c r="D57" s="408"/>
      <c r="E57" s="408"/>
      <c r="F57" s="351"/>
      <c r="G57" s="352"/>
      <c r="H57" s="352"/>
      <c r="I57" s="407"/>
      <c r="J57" s="18">
        <f>CEILING(D57*F57,1)</f>
        <v>0</v>
      </c>
      <c r="K57" s="27"/>
      <c r="L57" s="18">
        <f>IF(J57-K57&lt;0,0,J57-K57)</f>
        <v>0</v>
      </c>
    </row>
    <row r="58" spans="1:12" ht="30.75" customHeight="1" x14ac:dyDescent="0.35">
      <c r="A58" s="304"/>
      <c r="B58" s="305"/>
      <c r="C58" s="306"/>
      <c r="D58" s="408"/>
      <c r="E58" s="408"/>
      <c r="F58" s="351"/>
      <c r="G58" s="352"/>
      <c r="H58" s="352"/>
      <c r="I58" s="407"/>
      <c r="J58" s="18">
        <f>CEILING(D58*F58,1)</f>
        <v>0</v>
      </c>
      <c r="K58" s="27"/>
      <c r="L58" s="18">
        <f>IF(J58-K58&lt;0,0,J58-K58)</f>
        <v>0</v>
      </c>
    </row>
    <row r="59" spans="1:12" ht="30" hidden="1" customHeight="1" x14ac:dyDescent="0.35">
      <c r="A59" s="386"/>
      <c r="B59" s="387"/>
      <c r="C59" s="388"/>
      <c r="D59" s="303"/>
      <c r="E59" s="303"/>
      <c r="F59" s="411"/>
      <c r="G59" s="412"/>
      <c r="H59" s="412"/>
      <c r="I59" s="413"/>
      <c r="J59" s="18">
        <f>CEILING(D59*F59,1)</f>
        <v>0</v>
      </c>
      <c r="K59" s="30"/>
      <c r="L59" s="18">
        <f>IF(J59-K59&lt;0,0,J59-K59)</f>
        <v>0</v>
      </c>
    </row>
    <row r="60" spans="1:12" s="126" customFormat="1" ht="14.4" customHeight="1" x14ac:dyDescent="0.35">
      <c r="A60" s="320" t="s">
        <v>41</v>
      </c>
      <c r="B60" s="321"/>
      <c r="C60" s="321"/>
      <c r="D60" s="321"/>
      <c r="E60" s="321"/>
      <c r="F60" s="321"/>
      <c r="G60" s="321"/>
      <c r="H60" s="321"/>
      <c r="I60" s="32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65"/>
      <c r="B62" s="266"/>
      <c r="C62" s="266"/>
      <c r="D62" s="266"/>
      <c r="E62" s="266"/>
      <c r="F62" s="266"/>
      <c r="G62" s="266"/>
      <c r="H62" s="266"/>
      <c r="I62" s="266"/>
      <c r="J62" s="266"/>
      <c r="K62" s="266"/>
      <c r="L62" s="267"/>
    </row>
    <row r="63" spans="1:12" ht="14.4" hidden="1" customHeight="1" x14ac:dyDescent="0.35">
      <c r="A63" s="271"/>
      <c r="B63" s="272"/>
      <c r="C63" s="272"/>
      <c r="D63" s="272"/>
      <c r="E63" s="272"/>
      <c r="F63" s="272"/>
      <c r="G63" s="272"/>
      <c r="H63" s="272"/>
      <c r="I63" s="272"/>
      <c r="J63" s="272"/>
      <c r="K63" s="272"/>
      <c r="L63" s="273"/>
    </row>
    <row r="64" spans="1:12" x14ac:dyDescent="0.35">
      <c r="A64" s="118" t="s">
        <v>34</v>
      </c>
      <c r="B64" s="119"/>
      <c r="C64" s="119"/>
      <c r="D64" s="119"/>
      <c r="E64" s="119"/>
      <c r="F64" s="119"/>
      <c r="G64" s="119"/>
      <c r="H64" s="119"/>
      <c r="I64" s="119"/>
      <c r="J64" s="119"/>
      <c r="K64" s="119"/>
      <c r="L64" s="93"/>
    </row>
    <row r="65" spans="1:12" x14ac:dyDescent="0.35">
      <c r="A65" s="117" t="s">
        <v>186</v>
      </c>
      <c r="B65" s="323" t="s">
        <v>187</v>
      </c>
      <c r="C65" s="324"/>
      <c r="D65" s="335" t="s">
        <v>2</v>
      </c>
      <c r="E65" s="323"/>
      <c r="F65" s="323"/>
      <c r="G65" s="323"/>
      <c r="H65" s="323"/>
      <c r="I65" s="323"/>
      <c r="J65" s="323"/>
      <c r="K65" s="323"/>
      <c r="L65" s="324"/>
    </row>
    <row r="66" spans="1:12" ht="28.5" customHeight="1" x14ac:dyDescent="0.35">
      <c r="A66" s="114" t="s">
        <v>188</v>
      </c>
      <c r="B66" s="293" t="s">
        <v>189</v>
      </c>
      <c r="C66" s="313"/>
      <c r="D66" s="289" t="s">
        <v>35</v>
      </c>
      <c r="E66" s="290"/>
      <c r="F66" s="290"/>
      <c r="G66" s="290"/>
      <c r="H66" s="290"/>
      <c r="I66" s="290"/>
      <c r="J66" s="290"/>
      <c r="K66" s="290"/>
      <c r="L66" s="291"/>
    </row>
    <row r="67" spans="1:12" ht="15" customHeight="1" x14ac:dyDescent="0.35">
      <c r="A67" s="325"/>
      <c r="B67" s="326"/>
      <c r="C67" s="327"/>
      <c r="D67" s="334" t="s">
        <v>26</v>
      </c>
      <c r="E67" s="334"/>
      <c r="F67" s="314" t="s">
        <v>21</v>
      </c>
      <c r="G67" s="315"/>
      <c r="H67" s="315"/>
      <c r="I67" s="316"/>
      <c r="J67" s="284" t="s">
        <v>49</v>
      </c>
      <c r="K67" s="302" t="s">
        <v>47</v>
      </c>
      <c r="L67" s="284" t="s">
        <v>39</v>
      </c>
    </row>
    <row r="68" spans="1:12" ht="14.25" customHeight="1" x14ac:dyDescent="0.35">
      <c r="A68" s="328"/>
      <c r="B68" s="329"/>
      <c r="C68" s="330"/>
      <c r="D68" s="334"/>
      <c r="E68" s="334"/>
      <c r="F68" s="317"/>
      <c r="G68" s="318"/>
      <c r="H68" s="318"/>
      <c r="I68" s="319"/>
      <c r="J68" s="284"/>
      <c r="K68" s="302"/>
      <c r="L68" s="284"/>
    </row>
    <row r="69" spans="1:12" ht="30" hidden="1" customHeight="1" x14ac:dyDescent="0.35">
      <c r="A69" s="108"/>
      <c r="B69" s="331"/>
      <c r="C69" s="332"/>
      <c r="D69" s="333"/>
      <c r="E69" s="333"/>
      <c r="F69" s="307"/>
      <c r="G69" s="308"/>
      <c r="H69" s="308"/>
      <c r="I69" s="309"/>
      <c r="J69" s="18">
        <f>CEILING(D69*F69,1)</f>
        <v>0</v>
      </c>
      <c r="K69" s="27"/>
      <c r="L69" s="18">
        <f>IF(J69-K69&lt;0,0,J69-K69)</f>
        <v>0</v>
      </c>
    </row>
    <row r="70" spans="1:12" ht="30" customHeight="1" x14ac:dyDescent="0.35">
      <c r="A70" s="108"/>
      <c r="B70" s="331"/>
      <c r="C70" s="332"/>
      <c r="D70" s="333"/>
      <c r="E70" s="333"/>
      <c r="F70" s="307"/>
      <c r="G70" s="308"/>
      <c r="H70" s="308"/>
      <c r="I70" s="309"/>
      <c r="J70" s="18">
        <f>CEILING(D70*F70,1)</f>
        <v>0</v>
      </c>
      <c r="K70" s="27"/>
      <c r="L70" s="18">
        <f>IF(J70-K70&lt;0,0,J70-K70)</f>
        <v>0</v>
      </c>
    </row>
    <row r="71" spans="1:12" ht="30" hidden="1" customHeight="1" x14ac:dyDescent="0.35">
      <c r="A71" s="109"/>
      <c r="B71" s="346"/>
      <c r="C71" s="347"/>
      <c r="D71" s="345"/>
      <c r="E71" s="345"/>
      <c r="F71" s="336"/>
      <c r="G71" s="337"/>
      <c r="H71" s="337"/>
      <c r="I71" s="338"/>
      <c r="J71" s="18">
        <f>CEILING(D71*F71,1)</f>
        <v>0</v>
      </c>
      <c r="K71" s="30"/>
      <c r="L71" s="18">
        <f>IF(J71-K71&lt;0,0,J71-K71)</f>
        <v>0</v>
      </c>
    </row>
    <row r="72" spans="1:12" s="126" customFormat="1" ht="14.4" customHeight="1" x14ac:dyDescent="0.35">
      <c r="A72" s="320" t="s">
        <v>41</v>
      </c>
      <c r="B72" s="321"/>
      <c r="C72" s="321"/>
      <c r="D72" s="321"/>
      <c r="E72" s="321"/>
      <c r="F72" s="321"/>
      <c r="G72" s="321"/>
      <c r="H72" s="321"/>
      <c r="I72" s="32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339"/>
      <c r="B74" s="340"/>
      <c r="C74" s="340"/>
      <c r="D74" s="340"/>
      <c r="E74" s="340"/>
      <c r="F74" s="340"/>
      <c r="G74" s="340"/>
      <c r="H74" s="340"/>
      <c r="I74" s="340"/>
      <c r="J74" s="340"/>
      <c r="K74" s="340"/>
      <c r="L74" s="341"/>
    </row>
    <row r="75" spans="1:12" ht="16.5" hidden="1" customHeight="1" x14ac:dyDescent="0.35">
      <c r="A75" s="342"/>
      <c r="B75" s="343"/>
      <c r="C75" s="343"/>
      <c r="D75" s="343"/>
      <c r="E75" s="343"/>
      <c r="F75" s="343"/>
      <c r="G75" s="343"/>
      <c r="H75" s="343"/>
      <c r="I75" s="343"/>
      <c r="J75" s="343"/>
      <c r="K75" s="343"/>
      <c r="L75" s="344"/>
    </row>
    <row r="76" spans="1:12" x14ac:dyDescent="0.35">
      <c r="A76" s="390" t="s">
        <v>190</v>
      </c>
      <c r="B76" s="391"/>
      <c r="C76" s="120"/>
      <c r="D76" s="120"/>
      <c r="E76" s="120"/>
      <c r="F76" s="120"/>
      <c r="G76" s="120"/>
      <c r="H76" s="120"/>
      <c r="I76" s="120"/>
      <c r="J76" s="120"/>
      <c r="K76" s="120"/>
      <c r="L76" s="90"/>
    </row>
    <row r="77" spans="1:12" x14ac:dyDescent="0.35">
      <c r="A77" s="294" t="s">
        <v>15</v>
      </c>
      <c r="B77" s="295"/>
      <c r="C77" s="294" t="s">
        <v>186</v>
      </c>
      <c r="D77" s="295"/>
      <c r="E77" s="295"/>
      <c r="F77" s="295"/>
      <c r="G77" s="295"/>
      <c r="H77" s="294" t="s">
        <v>277</v>
      </c>
      <c r="I77" s="298"/>
      <c r="J77" s="295"/>
      <c r="K77" s="295"/>
      <c r="L77" s="298"/>
    </row>
    <row r="78" spans="1:12" ht="100" customHeight="1" x14ac:dyDescent="0.35">
      <c r="A78" s="292" t="s">
        <v>255</v>
      </c>
      <c r="B78" s="293"/>
      <c r="C78" s="292" t="s">
        <v>196</v>
      </c>
      <c r="D78" s="293"/>
      <c r="E78" s="293"/>
      <c r="F78" s="293"/>
      <c r="G78" s="293"/>
      <c r="H78" s="292" t="s">
        <v>296</v>
      </c>
      <c r="I78" s="313"/>
      <c r="J78" s="299"/>
      <c r="K78" s="299"/>
      <c r="L78" s="300"/>
    </row>
    <row r="79" spans="1:12" ht="15" customHeight="1" x14ac:dyDescent="0.35">
      <c r="A79" s="41"/>
      <c r="B79" s="39"/>
      <c r="C79" s="39"/>
      <c r="D79" s="39"/>
      <c r="E79" s="39"/>
      <c r="F79" s="39"/>
      <c r="G79" s="39"/>
      <c r="H79" s="87"/>
      <c r="I79" s="40"/>
      <c r="J79" s="284" t="s">
        <v>49</v>
      </c>
      <c r="K79" s="302" t="s">
        <v>47</v>
      </c>
      <c r="L79" s="284" t="s">
        <v>39</v>
      </c>
    </row>
    <row r="80" spans="1:12" x14ac:dyDescent="0.35">
      <c r="A80" s="60"/>
      <c r="B80" s="61"/>
      <c r="C80" s="61"/>
      <c r="D80" s="61"/>
      <c r="E80" s="61"/>
      <c r="F80" s="61"/>
      <c r="G80" s="61"/>
      <c r="H80" s="60"/>
      <c r="I80" s="62"/>
      <c r="J80" s="301"/>
      <c r="K80" s="302"/>
      <c r="L80" s="284"/>
    </row>
    <row r="81" spans="1:12" ht="30" hidden="1" customHeight="1" x14ac:dyDescent="0.35">
      <c r="A81" s="296"/>
      <c r="B81" s="297"/>
      <c r="C81" s="348"/>
      <c r="D81" s="349"/>
      <c r="E81" s="349"/>
      <c r="F81" s="349"/>
      <c r="G81" s="349"/>
      <c r="H81" s="348"/>
      <c r="I81" s="350"/>
      <c r="J81" s="25"/>
      <c r="K81" s="27"/>
      <c r="L81" s="18">
        <f>IF(J81-K81&lt;0,0,J81-K81)</f>
        <v>0</v>
      </c>
    </row>
    <row r="82" spans="1:12" ht="30" customHeight="1" x14ac:dyDescent="0.35">
      <c r="A82" s="296"/>
      <c r="B82" s="297"/>
      <c r="C82" s="348"/>
      <c r="D82" s="349"/>
      <c r="E82" s="349"/>
      <c r="F82" s="349"/>
      <c r="G82" s="349"/>
      <c r="H82" s="348"/>
      <c r="I82" s="350"/>
      <c r="J82" s="25"/>
      <c r="K82" s="27"/>
      <c r="L82" s="18">
        <f>IF(J82-K82&lt;0,0,J82-K82)</f>
        <v>0</v>
      </c>
    </row>
    <row r="83" spans="1:12" ht="30" hidden="1" customHeight="1" x14ac:dyDescent="0.35">
      <c r="A83" s="296"/>
      <c r="B83" s="297"/>
      <c r="C83" s="348"/>
      <c r="D83" s="349"/>
      <c r="E83" s="349"/>
      <c r="F83" s="349"/>
      <c r="G83" s="349"/>
      <c r="H83" s="348"/>
      <c r="I83" s="350"/>
      <c r="J83" s="99"/>
      <c r="K83" s="100"/>
      <c r="L83" s="29">
        <f>IF(J83-K83&lt;0,0,J83-K83)</f>
        <v>0</v>
      </c>
    </row>
    <row r="84" spans="1:12" s="126" customFormat="1" ht="14.4" customHeight="1" x14ac:dyDescent="0.35">
      <c r="A84" s="320" t="s">
        <v>41</v>
      </c>
      <c r="B84" s="321"/>
      <c r="C84" s="321"/>
      <c r="D84" s="321"/>
      <c r="E84" s="321"/>
      <c r="F84" s="321"/>
      <c r="G84" s="321"/>
      <c r="H84" s="321"/>
      <c r="I84" s="322"/>
      <c r="J84" s="125">
        <f>SUM(J81:J83)+J93</f>
        <v>0</v>
      </c>
      <c r="K84" s="125">
        <f>SUM(K81:K83)+K93</f>
        <v>0</v>
      </c>
      <c r="L84" s="125">
        <f>SUM(L81:L83)+L93</f>
        <v>0</v>
      </c>
    </row>
    <row r="85" spans="1:12" s="126" customFormat="1" ht="14.4" customHeight="1" x14ac:dyDescent="0.35">
      <c r="A85" s="376" t="s">
        <v>297</v>
      </c>
      <c r="B85" s="377"/>
      <c r="C85" s="135"/>
      <c r="D85" s="135"/>
      <c r="E85" s="135"/>
      <c r="F85" s="132"/>
      <c r="G85" s="132"/>
      <c r="H85" s="132"/>
      <c r="I85" s="132"/>
      <c r="J85" s="133"/>
      <c r="K85" s="133"/>
      <c r="L85" s="134"/>
    </row>
    <row r="86" spans="1:12" s="126" customFormat="1" ht="14.4" customHeight="1" x14ac:dyDescent="0.35">
      <c r="A86" s="136" t="s">
        <v>10</v>
      </c>
      <c r="B86" s="310" t="s">
        <v>11</v>
      </c>
      <c r="C86" s="311"/>
      <c r="D86" s="310" t="s">
        <v>12</v>
      </c>
      <c r="E86" s="312"/>
      <c r="F86" s="311"/>
      <c r="G86" s="310" t="s">
        <v>2</v>
      </c>
      <c r="H86" s="312"/>
      <c r="I86" s="312"/>
      <c r="J86" s="312"/>
      <c r="K86" s="312"/>
      <c r="L86" s="311"/>
    </row>
    <row r="87" spans="1:12" s="126" customFormat="1" ht="43.25" customHeight="1" x14ac:dyDescent="0.35">
      <c r="A87" s="110" t="s">
        <v>19</v>
      </c>
      <c r="B87" s="292" t="s">
        <v>55</v>
      </c>
      <c r="C87" s="313"/>
      <c r="D87" s="292" t="s">
        <v>20</v>
      </c>
      <c r="E87" s="293"/>
      <c r="F87" s="313"/>
      <c r="G87" s="292" t="s">
        <v>23</v>
      </c>
      <c r="H87" s="293"/>
      <c r="I87" s="293"/>
      <c r="J87" s="293"/>
      <c r="K87" s="293"/>
      <c r="L87" s="313"/>
    </row>
    <row r="88" spans="1:12" s="126" customFormat="1" ht="8.4" customHeight="1" x14ac:dyDescent="0.35">
      <c r="A88" s="314"/>
      <c r="B88" s="315"/>
      <c r="C88" s="315"/>
      <c r="D88" s="315"/>
      <c r="E88" s="315"/>
      <c r="F88" s="316"/>
      <c r="G88" s="284" t="s">
        <v>21</v>
      </c>
      <c r="H88" s="285" t="s">
        <v>45</v>
      </c>
      <c r="I88" s="287" t="s">
        <v>22</v>
      </c>
      <c r="J88" s="287" t="s">
        <v>49</v>
      </c>
      <c r="K88" s="285" t="s">
        <v>47</v>
      </c>
      <c r="L88" s="287" t="s">
        <v>39</v>
      </c>
    </row>
    <row r="89" spans="1:12" s="126" customFormat="1" ht="29.4" customHeight="1" x14ac:dyDescent="0.35">
      <c r="A89" s="317"/>
      <c r="B89" s="318"/>
      <c r="C89" s="318"/>
      <c r="D89" s="318"/>
      <c r="E89" s="318"/>
      <c r="F89" s="319"/>
      <c r="G89" s="284"/>
      <c r="H89" s="286"/>
      <c r="I89" s="288"/>
      <c r="J89" s="288"/>
      <c r="K89" s="286"/>
      <c r="L89" s="288"/>
    </row>
    <row r="90" spans="1:12" s="126" customFormat="1" ht="14.4" hidden="1" customHeight="1" x14ac:dyDescent="0.35">
      <c r="A90" s="19"/>
      <c r="B90" s="281"/>
      <c r="C90" s="283"/>
      <c r="D90" s="281"/>
      <c r="E90" s="282"/>
      <c r="F90" s="283"/>
      <c r="G90" s="26"/>
      <c r="H90" s="20"/>
      <c r="I90" s="20"/>
      <c r="J90" s="18">
        <f>CEILING(G90*H90*I90,1)</f>
        <v>0</v>
      </c>
      <c r="K90" s="20"/>
      <c r="L90" s="18">
        <f>IF(J90-K90&lt;0,0,J90-K90)</f>
        <v>0</v>
      </c>
    </row>
    <row r="91" spans="1:12" s="126" customFormat="1" ht="30" customHeight="1" x14ac:dyDescent="0.35">
      <c r="A91" s="19"/>
      <c r="B91" s="281"/>
      <c r="C91" s="283"/>
      <c r="D91" s="281"/>
      <c r="E91" s="282"/>
      <c r="F91" s="283"/>
      <c r="G91" s="26"/>
      <c r="H91" s="20"/>
      <c r="I91" s="20"/>
      <c r="J91" s="18">
        <f>CEILING(G91*H91*I91,1)</f>
        <v>0</v>
      </c>
      <c r="K91" s="20"/>
      <c r="L91" s="18">
        <f>IF(J91-K91&lt;0,0,J91-K91)</f>
        <v>0</v>
      </c>
    </row>
    <row r="92" spans="1:12" s="126" customFormat="1" ht="14.4" hidden="1" customHeight="1" x14ac:dyDescent="0.35">
      <c r="A92" s="19"/>
      <c r="B92" s="281"/>
      <c r="C92" s="283"/>
      <c r="D92" s="281"/>
      <c r="E92" s="282"/>
      <c r="F92" s="283"/>
      <c r="G92" s="26"/>
      <c r="H92" s="20"/>
      <c r="I92" s="20"/>
      <c r="J92" s="18">
        <f>CEILING(G92*H92*I92,1)</f>
        <v>0</v>
      </c>
      <c r="K92" s="20"/>
      <c r="L92" s="18">
        <f>IF(J92-K92&lt;0,0,J92-K92)</f>
        <v>0</v>
      </c>
    </row>
    <row r="93" spans="1:12" s="126" customFormat="1" ht="14.4" customHeight="1" x14ac:dyDescent="0.35">
      <c r="A93" s="278" t="s">
        <v>16</v>
      </c>
      <c r="B93" s="279"/>
      <c r="C93" s="279"/>
      <c r="D93" s="279"/>
      <c r="E93" s="279"/>
      <c r="F93" s="279"/>
      <c r="G93" s="279"/>
      <c r="H93" s="279"/>
      <c r="I93" s="280"/>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65"/>
      <c r="B95" s="266"/>
      <c r="C95" s="266"/>
      <c r="D95" s="266"/>
      <c r="E95" s="266"/>
      <c r="F95" s="266"/>
      <c r="G95" s="266"/>
      <c r="H95" s="266"/>
      <c r="I95" s="266"/>
      <c r="J95" s="266"/>
      <c r="K95" s="266"/>
      <c r="L95" s="267"/>
    </row>
    <row r="96" spans="1:12" ht="16.5" hidden="1" customHeight="1" x14ac:dyDescent="0.35">
      <c r="A96" s="271"/>
      <c r="B96" s="272"/>
      <c r="C96" s="272"/>
      <c r="D96" s="272"/>
      <c r="E96" s="272"/>
      <c r="F96" s="272"/>
      <c r="G96" s="272"/>
      <c r="H96" s="272"/>
      <c r="I96" s="272"/>
      <c r="J96" s="272"/>
      <c r="K96" s="272"/>
      <c r="L96" s="273"/>
    </row>
    <row r="97" spans="1:12" ht="17.399999999999999" customHeight="1" x14ac:dyDescent="0.35">
      <c r="A97" s="425" t="s">
        <v>191</v>
      </c>
      <c r="B97" s="426"/>
      <c r="C97" s="119"/>
      <c r="D97" s="119"/>
      <c r="E97" s="119"/>
      <c r="F97" s="119"/>
      <c r="G97" s="119"/>
      <c r="H97" s="119"/>
      <c r="I97" s="119"/>
      <c r="J97" s="119"/>
      <c r="K97" s="119"/>
      <c r="L97" s="93"/>
    </row>
    <row r="98" spans="1:12" ht="28.25" customHeight="1" x14ac:dyDescent="0.35">
      <c r="A98" s="294" t="s">
        <v>15</v>
      </c>
      <c r="B98" s="298"/>
      <c r="C98" s="294" t="s">
        <v>186</v>
      </c>
      <c r="D98" s="295"/>
      <c r="E98" s="295"/>
      <c r="F98" s="295"/>
      <c r="G98" s="295"/>
      <c r="H98" s="294" t="s">
        <v>277</v>
      </c>
      <c r="I98" s="298"/>
      <c r="J98" s="91"/>
      <c r="K98" s="91"/>
      <c r="L98" s="92"/>
    </row>
    <row r="99" spans="1:12" ht="100" customHeight="1" x14ac:dyDescent="0.35">
      <c r="A99" s="292" t="s">
        <v>197</v>
      </c>
      <c r="B99" s="313"/>
      <c r="C99" s="292" t="s">
        <v>198</v>
      </c>
      <c r="D99" s="293"/>
      <c r="E99" s="293"/>
      <c r="F99" s="293"/>
      <c r="G99" s="293"/>
      <c r="H99" s="292" t="s">
        <v>296</v>
      </c>
      <c r="I99" s="313"/>
      <c r="J99" s="64"/>
      <c r="K99" s="64"/>
      <c r="L99" s="89"/>
    </row>
    <row r="100" spans="1:12" ht="23.4" customHeight="1" x14ac:dyDescent="0.35">
      <c r="A100" s="325"/>
      <c r="B100" s="326"/>
      <c r="C100" s="88"/>
      <c r="D100" s="88"/>
      <c r="E100" s="88"/>
      <c r="F100" s="88"/>
      <c r="G100" s="88"/>
      <c r="H100" s="87"/>
      <c r="I100" s="127"/>
      <c r="J100" s="284" t="s">
        <v>49</v>
      </c>
      <c r="K100" s="302" t="s">
        <v>47</v>
      </c>
      <c r="L100" s="284" t="s">
        <v>39</v>
      </c>
    </row>
    <row r="101" spans="1:12" ht="30" customHeight="1" x14ac:dyDescent="0.35">
      <c r="A101" s="328"/>
      <c r="B101" s="329"/>
      <c r="C101" s="61"/>
      <c r="D101" s="61"/>
      <c r="E101" s="61"/>
      <c r="F101" s="61"/>
      <c r="G101" s="61"/>
      <c r="H101" s="60"/>
      <c r="I101" s="62"/>
      <c r="J101" s="301"/>
      <c r="K101" s="302"/>
      <c r="L101" s="284"/>
    </row>
    <row r="102" spans="1:12" ht="30" hidden="1" customHeight="1" x14ac:dyDescent="0.35">
      <c r="A102" s="296"/>
      <c r="B102" s="297"/>
      <c r="C102" s="348"/>
      <c r="D102" s="349"/>
      <c r="E102" s="349"/>
      <c r="F102" s="349"/>
      <c r="G102" s="349"/>
      <c r="H102" s="348"/>
      <c r="I102" s="350"/>
      <c r="J102" s="25"/>
      <c r="K102" s="27"/>
      <c r="L102" s="18">
        <f>IF(J102-K102&lt;0,0,J102-K102)</f>
        <v>0</v>
      </c>
    </row>
    <row r="103" spans="1:12" ht="30" customHeight="1" x14ac:dyDescent="0.35">
      <c r="A103" s="296"/>
      <c r="B103" s="297"/>
      <c r="C103" s="348"/>
      <c r="D103" s="349"/>
      <c r="E103" s="349"/>
      <c r="F103" s="349"/>
      <c r="G103" s="349"/>
      <c r="H103" s="348"/>
      <c r="I103" s="350"/>
      <c r="J103" s="25"/>
      <c r="K103" s="27"/>
      <c r="L103" s="18">
        <f>IF(J103-K103&lt;0,0,J103-K103)</f>
        <v>0</v>
      </c>
    </row>
    <row r="104" spans="1:12" hidden="1" x14ac:dyDescent="0.35">
      <c r="A104" s="409"/>
      <c r="B104" s="410"/>
      <c r="C104" s="409"/>
      <c r="D104" s="421"/>
      <c r="E104" s="421"/>
      <c r="F104" s="421"/>
      <c r="G104" s="421"/>
      <c r="H104" s="409"/>
      <c r="I104" s="410"/>
      <c r="J104" s="35"/>
      <c r="K104" s="36"/>
      <c r="L104" s="29">
        <f>IF(J104-K104&lt;0,0,J104-K104)</f>
        <v>0</v>
      </c>
    </row>
    <row r="105" spans="1:12" s="126" customFormat="1" ht="14.4" customHeight="1" x14ac:dyDescent="0.35">
      <c r="A105" s="320" t="s">
        <v>41</v>
      </c>
      <c r="B105" s="321"/>
      <c r="C105" s="321"/>
      <c r="D105" s="321"/>
      <c r="E105" s="321"/>
      <c r="F105" s="321"/>
      <c r="G105" s="321"/>
      <c r="H105" s="321"/>
      <c r="I105" s="322"/>
      <c r="J105" s="125">
        <f>SUM(J102:J104)+J114</f>
        <v>0</v>
      </c>
      <c r="K105" s="125">
        <f>SUM(K102:K104)+K114</f>
        <v>0</v>
      </c>
      <c r="L105" s="125">
        <f>SUM(L102:L104)+L114</f>
        <v>0</v>
      </c>
    </row>
    <row r="106" spans="1:12" s="126" customFormat="1" ht="14.4" customHeight="1" x14ac:dyDescent="0.35">
      <c r="A106" s="419" t="s">
        <v>297</v>
      </c>
      <c r="B106" s="420"/>
      <c r="C106" s="140"/>
      <c r="D106" s="140"/>
      <c r="E106" s="140"/>
      <c r="F106" s="140"/>
      <c r="G106" s="140"/>
      <c r="H106" s="132"/>
      <c r="I106" s="132"/>
      <c r="J106" s="133"/>
      <c r="K106" s="133"/>
      <c r="L106" s="134"/>
    </row>
    <row r="107" spans="1:12" s="126" customFormat="1" ht="14.4" customHeight="1" x14ac:dyDescent="0.35">
      <c r="A107" s="136" t="s">
        <v>10</v>
      </c>
      <c r="B107" s="310" t="s">
        <v>11</v>
      </c>
      <c r="C107" s="311"/>
      <c r="D107" s="310" t="s">
        <v>12</v>
      </c>
      <c r="E107" s="312"/>
      <c r="F107" s="311"/>
      <c r="G107" s="310" t="s">
        <v>2</v>
      </c>
      <c r="H107" s="312"/>
      <c r="I107" s="312"/>
      <c r="J107" s="312"/>
      <c r="K107" s="312"/>
      <c r="L107" s="311"/>
    </row>
    <row r="108" spans="1:12" s="126" customFormat="1" ht="43.25" customHeight="1" x14ac:dyDescent="0.35">
      <c r="A108" s="110" t="s">
        <v>19</v>
      </c>
      <c r="B108" s="292" t="s">
        <v>55</v>
      </c>
      <c r="C108" s="313"/>
      <c r="D108" s="292" t="s">
        <v>20</v>
      </c>
      <c r="E108" s="293"/>
      <c r="F108" s="313"/>
      <c r="G108" s="292" t="s">
        <v>23</v>
      </c>
      <c r="H108" s="293"/>
      <c r="I108" s="293"/>
      <c r="J108" s="293"/>
      <c r="K108" s="293"/>
      <c r="L108" s="313"/>
    </row>
    <row r="109" spans="1:12" s="126" customFormat="1" ht="8.4" customHeight="1" x14ac:dyDescent="0.35">
      <c r="A109" s="314"/>
      <c r="B109" s="315"/>
      <c r="C109" s="315"/>
      <c r="D109" s="315"/>
      <c r="E109" s="315"/>
      <c r="F109" s="316"/>
      <c r="G109" s="284" t="s">
        <v>21</v>
      </c>
      <c r="H109" s="285" t="s">
        <v>45</v>
      </c>
      <c r="I109" s="287" t="s">
        <v>22</v>
      </c>
      <c r="J109" s="287" t="s">
        <v>49</v>
      </c>
      <c r="K109" s="285" t="s">
        <v>47</v>
      </c>
      <c r="L109" s="287" t="s">
        <v>39</v>
      </c>
    </row>
    <row r="110" spans="1:12" s="126" customFormat="1" ht="29.4" customHeight="1" x14ac:dyDescent="0.35">
      <c r="A110" s="317"/>
      <c r="B110" s="318"/>
      <c r="C110" s="318"/>
      <c r="D110" s="318"/>
      <c r="E110" s="318"/>
      <c r="F110" s="319"/>
      <c r="G110" s="284"/>
      <c r="H110" s="286"/>
      <c r="I110" s="288"/>
      <c r="J110" s="288"/>
      <c r="K110" s="286"/>
      <c r="L110" s="288"/>
    </row>
    <row r="111" spans="1:12" s="126" customFormat="1" ht="14.4" hidden="1" customHeight="1" x14ac:dyDescent="0.35">
      <c r="A111" s="19"/>
      <c r="B111" s="281"/>
      <c r="C111" s="283"/>
      <c r="D111" s="281"/>
      <c r="E111" s="282"/>
      <c r="F111" s="283"/>
      <c r="G111" s="26"/>
      <c r="H111" s="20"/>
      <c r="I111" s="20"/>
      <c r="J111" s="18">
        <f>CEILING(G111*H111*I111,1)</f>
        <v>0</v>
      </c>
      <c r="K111" s="20"/>
      <c r="L111" s="18">
        <f>IF(J111-K111&lt;0,0,J111-K111)</f>
        <v>0</v>
      </c>
    </row>
    <row r="112" spans="1:12" s="126" customFormat="1" ht="30" customHeight="1" x14ac:dyDescent="0.35">
      <c r="A112" s="19"/>
      <c r="B112" s="281"/>
      <c r="C112" s="283"/>
      <c r="D112" s="281"/>
      <c r="E112" s="282"/>
      <c r="F112" s="283"/>
      <c r="G112" s="26"/>
      <c r="H112" s="20"/>
      <c r="I112" s="20"/>
      <c r="J112" s="18">
        <f>CEILING(G112*H112*I112,1)</f>
        <v>0</v>
      </c>
      <c r="K112" s="20"/>
      <c r="L112" s="18">
        <f>IF(J112-K112&lt;0,0,J112-K112)</f>
        <v>0</v>
      </c>
    </row>
    <row r="113" spans="1:12" s="126" customFormat="1" ht="14.4" hidden="1" customHeight="1" x14ac:dyDescent="0.35">
      <c r="A113" s="19"/>
      <c r="B113" s="281"/>
      <c r="C113" s="283"/>
      <c r="D113" s="281"/>
      <c r="E113" s="282"/>
      <c r="F113" s="283"/>
      <c r="G113" s="26"/>
      <c r="H113" s="20"/>
      <c r="I113" s="20"/>
      <c r="J113" s="18">
        <f>CEILING(G113*H113*I113,1)</f>
        <v>0</v>
      </c>
      <c r="K113" s="20"/>
      <c r="L113" s="18">
        <f>IF(J113-K113&lt;0,0,J113-K113)</f>
        <v>0</v>
      </c>
    </row>
    <row r="114" spans="1:12" s="126" customFormat="1" ht="14.4" customHeight="1" x14ac:dyDescent="0.35">
      <c r="A114" s="278" t="s">
        <v>16</v>
      </c>
      <c r="B114" s="279"/>
      <c r="C114" s="279"/>
      <c r="D114" s="279"/>
      <c r="E114" s="279"/>
      <c r="F114" s="279"/>
      <c r="G114" s="279"/>
      <c r="H114" s="279"/>
      <c r="I114" s="280"/>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68"/>
      <c r="B116" s="269"/>
      <c r="C116" s="269"/>
      <c r="D116" s="269"/>
      <c r="E116" s="269"/>
      <c r="F116" s="269"/>
      <c r="G116" s="269"/>
      <c r="H116" s="269"/>
      <c r="I116" s="269"/>
      <c r="J116" s="269"/>
      <c r="K116" s="269"/>
      <c r="L116" s="270"/>
    </row>
    <row r="117" spans="1:12" ht="16.5" hidden="1" customHeight="1" x14ac:dyDescent="0.35">
      <c r="A117" s="271"/>
      <c r="B117" s="272"/>
      <c r="C117" s="272"/>
      <c r="D117" s="272"/>
      <c r="E117" s="272"/>
      <c r="F117" s="272"/>
      <c r="G117" s="272"/>
      <c r="H117" s="272"/>
      <c r="I117" s="272"/>
      <c r="J117" s="272"/>
      <c r="K117" s="272"/>
      <c r="L117" s="273"/>
    </row>
    <row r="118" spans="1:12" x14ac:dyDescent="0.35">
      <c r="A118" s="94" t="s">
        <v>274</v>
      </c>
      <c r="B118" s="95"/>
      <c r="C118" s="95"/>
      <c r="D118" s="95"/>
      <c r="E118" s="95"/>
      <c r="F118" s="95"/>
      <c r="G118" s="95"/>
      <c r="H118" s="95"/>
      <c r="I118" s="95"/>
      <c r="J118" s="95"/>
      <c r="K118" s="95"/>
      <c r="L118" s="96"/>
    </row>
    <row r="119" spans="1:12" ht="14" customHeight="1" x14ac:dyDescent="0.35">
      <c r="A119" s="357" t="s">
        <v>36</v>
      </c>
      <c r="B119" s="356"/>
      <c r="C119" s="355" t="s">
        <v>2</v>
      </c>
      <c r="D119" s="355"/>
      <c r="E119" s="355"/>
      <c r="F119" s="355"/>
      <c r="G119" s="355"/>
      <c r="H119" s="355"/>
      <c r="I119" s="355"/>
      <c r="J119" s="355"/>
      <c r="K119" s="355"/>
      <c r="L119" s="356"/>
    </row>
    <row r="120" spans="1:12" ht="41" customHeight="1" x14ac:dyDescent="0.35">
      <c r="A120" s="292" t="s">
        <v>194</v>
      </c>
      <c r="B120" s="313"/>
      <c r="C120" s="293" t="s">
        <v>195</v>
      </c>
      <c r="D120" s="293"/>
      <c r="E120" s="293"/>
      <c r="F120" s="293"/>
      <c r="G120" s="293"/>
      <c r="H120" s="293"/>
      <c r="I120" s="293"/>
      <c r="J120" s="293"/>
      <c r="K120" s="293"/>
      <c r="L120" s="313"/>
    </row>
    <row r="121" spans="1:12" ht="26.4" customHeight="1" x14ac:dyDescent="0.35">
      <c r="A121" s="87"/>
      <c r="B121" s="88"/>
      <c r="C121" s="358" t="s">
        <v>192</v>
      </c>
      <c r="D121" s="359"/>
      <c r="E121" s="362" t="s">
        <v>184</v>
      </c>
      <c r="F121" s="314" t="s">
        <v>21</v>
      </c>
      <c r="G121" s="315"/>
      <c r="H121" s="314" t="s">
        <v>193</v>
      </c>
      <c r="I121" s="316"/>
      <c r="J121" s="287" t="s">
        <v>49</v>
      </c>
      <c r="K121" s="285" t="s">
        <v>47</v>
      </c>
      <c r="L121" s="287" t="s">
        <v>39</v>
      </c>
    </row>
    <row r="122" spans="1:12" ht="26.4" customHeight="1" x14ac:dyDescent="0.35">
      <c r="A122" s="41"/>
      <c r="B122" s="39"/>
      <c r="C122" s="360"/>
      <c r="D122" s="361"/>
      <c r="E122" s="363"/>
      <c r="F122" s="317"/>
      <c r="G122" s="318"/>
      <c r="H122" s="317"/>
      <c r="I122" s="319"/>
      <c r="J122" s="288"/>
      <c r="K122" s="286"/>
      <c r="L122" s="288"/>
    </row>
    <row r="123" spans="1:12" ht="18" hidden="1" customHeight="1" x14ac:dyDescent="0.35">
      <c r="A123" s="296"/>
      <c r="B123" s="297"/>
      <c r="C123" s="348"/>
      <c r="D123" s="350"/>
      <c r="E123" s="28"/>
      <c r="F123" s="351"/>
      <c r="G123" s="352"/>
      <c r="H123" s="353"/>
      <c r="I123" s="354"/>
      <c r="J123" s="82">
        <f>CEILING(C123*F123*H123,1)</f>
        <v>0</v>
      </c>
      <c r="K123" s="27"/>
      <c r="L123" s="18">
        <f>IF(J123-K123&lt;0,0,J123-K123)</f>
        <v>0</v>
      </c>
    </row>
    <row r="124" spans="1:12" ht="30" customHeight="1" x14ac:dyDescent="0.35">
      <c r="A124" s="296"/>
      <c r="B124" s="297"/>
      <c r="C124" s="348"/>
      <c r="D124" s="350"/>
      <c r="E124" s="28"/>
      <c r="F124" s="351"/>
      <c r="G124" s="352"/>
      <c r="H124" s="353"/>
      <c r="I124" s="354"/>
      <c r="J124" s="82">
        <f>CEILING(C124*F124*H124,1)</f>
        <v>0</v>
      </c>
      <c r="K124" s="27"/>
      <c r="L124" s="18">
        <f>IF(J124-K124&lt;0,0,J124-K124)</f>
        <v>0</v>
      </c>
    </row>
    <row r="125" spans="1:12" ht="20" hidden="1" customHeight="1" x14ac:dyDescent="0.35">
      <c r="A125" s="296"/>
      <c r="B125" s="297"/>
      <c r="C125" s="348"/>
      <c r="D125" s="350"/>
      <c r="E125" s="28"/>
      <c r="F125" s="351"/>
      <c r="G125" s="352"/>
      <c r="H125" s="353"/>
      <c r="I125" s="354"/>
      <c r="J125" s="82">
        <f>CEILING(C125*F125*H125,1)</f>
        <v>0</v>
      </c>
      <c r="K125" s="30"/>
      <c r="L125" s="18">
        <f>IF(J125-K125&lt;0,0,J125-K125)</f>
        <v>0</v>
      </c>
    </row>
    <row r="126" spans="1:12" s="126" customFormat="1" ht="14.4" customHeight="1" x14ac:dyDescent="0.35">
      <c r="A126" s="320" t="s">
        <v>41</v>
      </c>
      <c r="B126" s="321"/>
      <c r="C126" s="321"/>
      <c r="D126" s="321"/>
      <c r="E126" s="321"/>
      <c r="F126" s="321"/>
      <c r="G126" s="321"/>
      <c r="H126" s="321"/>
      <c r="I126" s="32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68"/>
      <c r="B128" s="269"/>
      <c r="C128" s="269"/>
      <c r="D128" s="269"/>
      <c r="E128" s="269"/>
      <c r="F128" s="269"/>
      <c r="G128" s="269"/>
      <c r="H128" s="269"/>
      <c r="I128" s="269"/>
      <c r="J128" s="269"/>
      <c r="K128" s="269"/>
      <c r="L128" s="270"/>
    </row>
    <row r="129" spans="1:12" ht="14.4" hidden="1" customHeight="1" x14ac:dyDescent="0.35">
      <c r="A129" s="271"/>
      <c r="B129" s="272"/>
      <c r="C129" s="272"/>
      <c r="D129" s="272"/>
      <c r="E129" s="272"/>
      <c r="F129" s="272"/>
      <c r="G129" s="272"/>
      <c r="H129" s="272"/>
      <c r="I129" s="272"/>
      <c r="J129" s="272"/>
      <c r="K129" s="272"/>
      <c r="L129" s="273"/>
    </row>
    <row r="130" spans="1:12" x14ac:dyDescent="0.35">
      <c r="A130" s="94" t="s">
        <v>275</v>
      </c>
      <c r="B130" s="95"/>
      <c r="C130" s="95"/>
      <c r="D130" s="95"/>
      <c r="E130" s="95"/>
      <c r="F130" s="95"/>
      <c r="G130" s="95"/>
      <c r="H130" s="95"/>
      <c r="I130" s="95"/>
      <c r="J130" s="95"/>
      <c r="K130" s="95"/>
      <c r="L130" s="96"/>
    </row>
    <row r="131" spans="1:12" ht="15" customHeight="1" x14ac:dyDescent="0.35">
      <c r="A131" s="357" t="s">
        <v>15</v>
      </c>
      <c r="B131" s="355"/>
      <c r="C131" s="356"/>
      <c r="D131" s="357" t="s">
        <v>2</v>
      </c>
      <c r="E131" s="355"/>
      <c r="F131" s="355"/>
      <c r="G131" s="355"/>
      <c r="H131" s="355"/>
      <c r="I131" s="355"/>
      <c r="J131" s="355"/>
      <c r="K131" s="355"/>
      <c r="L131" s="356"/>
    </row>
    <row r="132" spans="1:12" ht="15" customHeight="1" x14ac:dyDescent="0.35">
      <c r="A132" s="292" t="s">
        <v>56</v>
      </c>
      <c r="B132" s="293"/>
      <c r="C132" s="313"/>
      <c r="D132" s="292" t="s">
        <v>52</v>
      </c>
      <c r="E132" s="293"/>
      <c r="F132" s="293"/>
      <c r="G132" s="293"/>
      <c r="H132" s="293"/>
      <c r="I132" s="293"/>
      <c r="J132" s="293"/>
      <c r="K132" s="293"/>
      <c r="L132" s="313"/>
    </row>
    <row r="133" spans="1:12" ht="26" customHeight="1" x14ac:dyDescent="0.35">
      <c r="A133" s="325"/>
      <c r="B133" s="326"/>
      <c r="C133" s="327"/>
      <c r="D133" s="334" t="s">
        <v>57</v>
      </c>
      <c r="E133" s="334"/>
      <c r="F133" s="314" t="s">
        <v>61</v>
      </c>
      <c r="G133" s="315"/>
      <c r="H133" s="315"/>
      <c r="I133" s="316"/>
      <c r="J133" s="287" t="s">
        <v>49</v>
      </c>
      <c r="K133" s="285" t="s">
        <v>47</v>
      </c>
      <c r="L133" s="287" t="s">
        <v>39</v>
      </c>
    </row>
    <row r="134" spans="1:12" ht="31.5" customHeight="1" x14ac:dyDescent="0.35">
      <c r="A134" s="328"/>
      <c r="B134" s="329"/>
      <c r="C134" s="330"/>
      <c r="D134" s="334"/>
      <c r="E134" s="334"/>
      <c r="F134" s="317"/>
      <c r="G134" s="318"/>
      <c r="H134" s="318"/>
      <c r="I134" s="319"/>
      <c r="J134" s="288"/>
      <c r="K134" s="286"/>
      <c r="L134" s="288"/>
    </row>
    <row r="135" spans="1:12" ht="31.5" hidden="1" customHeight="1" x14ac:dyDescent="0.35">
      <c r="A135" s="296"/>
      <c r="B135" s="366"/>
      <c r="C135" s="297"/>
      <c r="D135" s="364"/>
      <c r="E135" s="364"/>
      <c r="F135" s="367"/>
      <c r="G135" s="368"/>
      <c r="H135" s="368"/>
      <c r="I135" s="369"/>
      <c r="J135" s="18">
        <f>CEILING(D135*F135,1)</f>
        <v>0</v>
      </c>
      <c r="K135" s="27"/>
      <c r="L135" s="18">
        <f>IF(J135-K135&lt;0,0,J135-K135)</f>
        <v>0</v>
      </c>
    </row>
    <row r="136" spans="1:12" ht="31.5" customHeight="1" x14ac:dyDescent="0.35">
      <c r="A136" s="296"/>
      <c r="B136" s="366"/>
      <c r="C136" s="297"/>
      <c r="D136" s="364"/>
      <c r="E136" s="364"/>
      <c r="F136" s="367"/>
      <c r="G136" s="368"/>
      <c r="H136" s="368"/>
      <c r="I136" s="369"/>
      <c r="J136" s="18">
        <f>CEILING(D136*F136,1)</f>
        <v>0</v>
      </c>
      <c r="K136" s="27"/>
      <c r="L136" s="18">
        <f>IF(J136-K136&lt;0,0,J136-K136)</f>
        <v>0</v>
      </c>
    </row>
    <row r="137" spans="1:12" hidden="1" x14ac:dyDescent="0.35">
      <c r="A137" s="373"/>
      <c r="B137" s="374"/>
      <c r="C137" s="375"/>
      <c r="D137" s="365"/>
      <c r="E137" s="365"/>
      <c r="F137" s="370"/>
      <c r="G137" s="371"/>
      <c r="H137" s="371"/>
      <c r="I137" s="372"/>
      <c r="J137" s="18">
        <f>CEILING(D137*F137,1)</f>
        <v>0</v>
      </c>
      <c r="K137" s="30"/>
      <c r="L137" s="18">
        <f>IF(J137-K137&lt;0,0,J137-K137)</f>
        <v>0</v>
      </c>
    </row>
    <row r="138" spans="1:12" s="126" customFormat="1" ht="14.4" customHeight="1" x14ac:dyDescent="0.35">
      <c r="A138" s="320" t="s">
        <v>41</v>
      </c>
      <c r="B138" s="321"/>
      <c r="C138" s="321"/>
      <c r="D138" s="321"/>
      <c r="E138" s="321"/>
      <c r="F138" s="321"/>
      <c r="G138" s="321"/>
      <c r="H138" s="321"/>
      <c r="I138" s="32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68"/>
      <c r="B140" s="269"/>
      <c r="C140" s="269"/>
      <c r="D140" s="269"/>
      <c r="E140" s="269"/>
      <c r="F140" s="269"/>
      <c r="G140" s="269"/>
      <c r="H140" s="269"/>
      <c r="I140" s="269"/>
      <c r="J140" s="269"/>
      <c r="K140" s="269"/>
      <c r="L140" s="270"/>
    </row>
    <row r="141" spans="1:12" ht="14.4" hidden="1" customHeight="1" x14ac:dyDescent="0.35">
      <c r="A141" s="271"/>
      <c r="B141" s="272"/>
      <c r="C141" s="272"/>
      <c r="D141" s="272"/>
      <c r="E141" s="272"/>
      <c r="F141" s="272"/>
      <c r="G141" s="272"/>
      <c r="H141" s="272"/>
      <c r="I141" s="272"/>
      <c r="J141" s="272"/>
      <c r="K141" s="272"/>
      <c r="L141" s="273"/>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xr:uid="{00000000-0002-0000-0300-000000000000}">
      <formula1>"hourly, daily, weekly, yearly"</formula1>
    </dataValidation>
    <dataValidation type="decimal" allowBlank="1" showInputMessage="1" showErrorMessage="1" sqref="M4:M8" xr:uid="{00000000-0002-0000-0300-000001000000}">
      <formula1>1</formula1>
      <formula2>100</formula2>
    </dataValidation>
    <dataValidation type="list" allowBlank="1" showInputMessage="1" showErrorMessage="1" sqref="H102:I104 K2:L3 H81:I83" xr:uid="{00000000-0002-0000-0300-000002000000}">
      <formula1>DemographicsYesNoSelection</formula1>
    </dataValidation>
    <dataValidation type="decimal" operator="greaterThan" allowBlank="1" showInputMessage="1" showErrorMessage="1" sqref="F9:I11 D21:I23 F33:I35 D45:I47 J102:J104 F123:I125 D69:I71 J81:J83 C123:D125 C9:D11 D135:I137" xr:uid="{00000000-0002-0000-03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xr:uid="{00000000-0002-0000-0300-000004000000}">
      <formula1>J9</formula1>
    </dataValidation>
  </dataValidations>
  <hyperlinks>
    <hyperlink ref="A3:B3" r:id="rId1" display="(DOJ Financial Guide, Section 3.10)?" xr:uid="{00000000-0004-0000-03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tr">
        <f>'Budget Sheet Instructions'!A19</f>
        <v>Budget Detail - Year 3</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274"/>
      <c r="L2" s="275"/>
    </row>
    <row r="3" spans="1:13" ht="15" customHeight="1" x14ac:dyDescent="0.35">
      <c r="A3" s="417" t="s">
        <v>299</v>
      </c>
      <c r="B3" s="418"/>
      <c r="C3" s="145"/>
      <c r="D3" s="145"/>
      <c r="E3" s="145"/>
      <c r="F3" s="145"/>
      <c r="G3" s="145"/>
      <c r="H3" s="145"/>
      <c r="I3" s="145"/>
      <c r="J3" s="146"/>
      <c r="K3" s="276"/>
      <c r="L3" s="277"/>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81"/>
      <c r="B9" s="81"/>
      <c r="C9" s="401"/>
      <c r="D9" s="402"/>
      <c r="E9" s="28"/>
      <c r="F9" s="398"/>
      <c r="G9" s="399"/>
      <c r="H9" s="403"/>
      <c r="I9" s="404"/>
      <c r="J9" s="18">
        <f>CEILING(C9*F9*H9,1)</f>
        <v>0</v>
      </c>
      <c r="K9" s="27"/>
      <c r="L9" s="18">
        <f>IF(J9-K9&lt;0,0,J9-K9)</f>
        <v>0</v>
      </c>
      <c r="M9" s="8"/>
    </row>
    <row r="10" spans="1:13" ht="30" customHeight="1" x14ac:dyDescent="0.35">
      <c r="A10" s="81"/>
      <c r="B10" s="81"/>
      <c r="C10" s="401"/>
      <c r="D10" s="402"/>
      <c r="E10" s="28"/>
      <c r="F10" s="398"/>
      <c r="G10" s="399"/>
      <c r="H10" s="403"/>
      <c r="I10" s="404"/>
      <c r="J10" s="18">
        <f>CEILING(C10*F10*H10,1)</f>
        <v>0</v>
      </c>
      <c r="K10" s="27"/>
      <c r="L10" s="18">
        <f>IF(J10-K10&lt;0,0,J10-K10)</f>
        <v>0</v>
      </c>
      <c r="M10" s="8"/>
    </row>
    <row r="11" spans="1:13" ht="30" hidden="1" customHeight="1" x14ac:dyDescent="0.35">
      <c r="A11" s="81"/>
      <c r="B11" s="81"/>
      <c r="C11" s="401"/>
      <c r="D11" s="402"/>
      <c r="E11" s="28"/>
      <c r="F11" s="398"/>
      <c r="G11" s="399"/>
      <c r="H11" s="403"/>
      <c r="I11" s="404"/>
      <c r="J11" s="18">
        <f>CEILING(C11*F11*H11,1)</f>
        <v>0</v>
      </c>
      <c r="K11" s="30"/>
      <c r="L11" s="18">
        <f>IF(J11-K11&lt;0,0,J11-K11)</f>
        <v>0</v>
      </c>
      <c r="M11" s="8"/>
    </row>
    <row r="12" spans="1:13" s="126" customFormat="1" ht="14.4" customHeight="1" x14ac:dyDescent="0.35">
      <c r="A12" s="320" t="s">
        <v>41</v>
      </c>
      <c r="B12" s="321"/>
      <c r="C12" s="321"/>
      <c r="D12" s="321"/>
      <c r="E12" s="321"/>
      <c r="F12" s="321"/>
      <c r="G12" s="321"/>
      <c r="H12" s="321"/>
      <c r="I12" s="32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65"/>
      <c r="B14" s="266"/>
      <c r="C14" s="266"/>
      <c r="D14" s="266"/>
      <c r="E14" s="266"/>
      <c r="F14" s="266"/>
      <c r="G14" s="266"/>
      <c r="H14" s="266"/>
      <c r="I14" s="266"/>
      <c r="J14" s="266"/>
      <c r="K14" s="266"/>
      <c r="L14" s="267"/>
    </row>
    <row r="15" spans="1:13" ht="16.5" hidden="1" customHeight="1" x14ac:dyDescent="0.35">
      <c r="A15" s="271"/>
      <c r="B15" s="272"/>
      <c r="C15" s="272"/>
      <c r="D15" s="272"/>
      <c r="E15" s="272"/>
      <c r="F15" s="272"/>
      <c r="G15" s="272"/>
      <c r="H15" s="272"/>
      <c r="I15" s="272"/>
      <c r="J15" s="272"/>
      <c r="K15" s="272"/>
      <c r="L15" s="273"/>
    </row>
    <row r="16" spans="1:13" x14ac:dyDescent="0.35">
      <c r="A16" s="118" t="s">
        <v>28</v>
      </c>
      <c r="B16" s="119"/>
      <c r="C16" s="119"/>
      <c r="D16" s="119"/>
      <c r="E16" s="119"/>
      <c r="F16" s="119"/>
      <c r="G16" s="119"/>
      <c r="H16" s="119"/>
      <c r="I16" s="119"/>
      <c r="J16" s="119"/>
      <c r="K16" s="119"/>
      <c r="L16" s="93"/>
    </row>
    <row r="17" spans="1:12" x14ac:dyDescent="0.35">
      <c r="A17" s="335" t="s">
        <v>42</v>
      </c>
      <c r="B17" s="323"/>
      <c r="C17" s="324"/>
      <c r="D17" s="392" t="s">
        <v>2</v>
      </c>
      <c r="E17" s="392"/>
      <c r="F17" s="392"/>
      <c r="G17" s="392"/>
      <c r="H17" s="392"/>
      <c r="I17" s="392"/>
      <c r="J17" s="392"/>
      <c r="K17" s="392"/>
      <c r="L17" s="392"/>
    </row>
    <row r="18" spans="1:12" ht="28.5" customHeight="1" x14ac:dyDescent="0.35">
      <c r="A18" s="292" t="s">
        <v>238</v>
      </c>
      <c r="B18" s="293"/>
      <c r="C18" s="313"/>
      <c r="D18" s="393" t="s">
        <v>54</v>
      </c>
      <c r="E18" s="393"/>
      <c r="F18" s="393"/>
      <c r="G18" s="393"/>
      <c r="H18" s="393"/>
      <c r="I18" s="393"/>
      <c r="J18" s="393"/>
      <c r="K18" s="393"/>
      <c r="L18" s="393"/>
    </row>
    <row r="19" spans="1:12" ht="15" customHeight="1" x14ac:dyDescent="0.35">
      <c r="A19" s="325"/>
      <c r="B19" s="326"/>
      <c r="C19" s="327"/>
      <c r="D19" s="334" t="s">
        <v>57</v>
      </c>
      <c r="E19" s="334"/>
      <c r="F19" s="314" t="s">
        <v>46</v>
      </c>
      <c r="G19" s="315"/>
      <c r="H19" s="315"/>
      <c r="I19" s="316"/>
      <c r="J19" s="284" t="s">
        <v>49</v>
      </c>
      <c r="K19" s="302" t="s">
        <v>47</v>
      </c>
      <c r="L19" s="284" t="s">
        <v>39</v>
      </c>
    </row>
    <row r="20" spans="1:12" ht="20.25" customHeight="1" x14ac:dyDescent="0.35">
      <c r="A20" s="328"/>
      <c r="B20" s="329"/>
      <c r="C20" s="330"/>
      <c r="D20" s="334"/>
      <c r="E20" s="334"/>
      <c r="F20" s="317"/>
      <c r="G20" s="318"/>
      <c r="H20" s="318"/>
      <c r="I20" s="319"/>
      <c r="J20" s="284"/>
      <c r="K20" s="302"/>
      <c r="L20" s="284"/>
    </row>
    <row r="21" spans="1:12" ht="30" hidden="1" customHeight="1" x14ac:dyDescent="0.35">
      <c r="A21" s="304"/>
      <c r="B21" s="305"/>
      <c r="C21" s="306"/>
      <c r="D21" s="351"/>
      <c r="E21" s="407"/>
      <c r="F21" s="380"/>
      <c r="G21" s="381"/>
      <c r="H21" s="381"/>
      <c r="I21" s="382"/>
      <c r="J21" s="18">
        <f>CEILING(D21*F21,1)</f>
        <v>0</v>
      </c>
      <c r="K21" s="27"/>
      <c r="L21" s="18">
        <f>IF(J21-K21&lt;0,0,J21-K21)</f>
        <v>0</v>
      </c>
    </row>
    <row r="22" spans="1:12" ht="30" customHeight="1" x14ac:dyDescent="0.35">
      <c r="A22" s="304"/>
      <c r="B22" s="305"/>
      <c r="C22" s="306"/>
      <c r="D22" s="351"/>
      <c r="E22" s="407"/>
      <c r="F22" s="380"/>
      <c r="G22" s="381"/>
      <c r="H22" s="381"/>
      <c r="I22" s="382"/>
      <c r="J22" s="18">
        <f>CEILING(D22*F22,1)</f>
        <v>0</v>
      </c>
      <c r="K22" s="27"/>
      <c r="L22" s="18">
        <f>IF(J22-K22&lt;0,0,J22-K22)</f>
        <v>0</v>
      </c>
    </row>
    <row r="23" spans="1:12" ht="30" hidden="1" customHeight="1" x14ac:dyDescent="0.35">
      <c r="A23" s="386"/>
      <c r="B23" s="387"/>
      <c r="C23" s="388"/>
      <c r="D23" s="351"/>
      <c r="E23" s="407"/>
      <c r="F23" s="383"/>
      <c r="G23" s="384"/>
      <c r="H23" s="384"/>
      <c r="I23" s="385"/>
      <c r="J23" s="18">
        <f>CEILING(D23*F23,1)</f>
        <v>0</v>
      </c>
      <c r="K23" s="30"/>
      <c r="L23" s="18">
        <f>IF(J23-K23&lt;0,0,J23-K23)</f>
        <v>0</v>
      </c>
    </row>
    <row r="24" spans="1:12" s="126" customFormat="1" ht="14.4" customHeight="1" x14ac:dyDescent="0.35">
      <c r="A24" s="320" t="s">
        <v>41</v>
      </c>
      <c r="B24" s="321"/>
      <c r="C24" s="321"/>
      <c r="D24" s="321"/>
      <c r="E24" s="321"/>
      <c r="F24" s="321"/>
      <c r="G24" s="321"/>
      <c r="H24" s="321"/>
      <c r="I24" s="32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68"/>
      <c r="B26" s="269"/>
      <c r="C26" s="269"/>
      <c r="D26" s="269"/>
      <c r="E26" s="269"/>
      <c r="F26" s="269"/>
      <c r="G26" s="269"/>
      <c r="H26" s="269"/>
      <c r="I26" s="269"/>
      <c r="J26" s="269"/>
      <c r="K26" s="269"/>
      <c r="L26" s="270"/>
    </row>
    <row r="27" spans="1:12" ht="16.5" hidden="1" customHeight="1" x14ac:dyDescent="0.35">
      <c r="A27" s="271"/>
      <c r="B27" s="272"/>
      <c r="C27" s="272"/>
      <c r="D27" s="272"/>
      <c r="E27" s="272"/>
      <c r="F27" s="272"/>
      <c r="G27" s="272"/>
      <c r="H27" s="272"/>
      <c r="I27" s="272"/>
      <c r="J27" s="272"/>
      <c r="K27" s="272"/>
      <c r="L27" s="273"/>
    </row>
    <row r="28" spans="1:12" x14ac:dyDescent="0.35">
      <c r="A28" s="118" t="s">
        <v>29</v>
      </c>
      <c r="B28" s="119"/>
      <c r="C28" s="119"/>
      <c r="D28" s="119"/>
      <c r="E28" s="119"/>
      <c r="F28" s="119"/>
      <c r="G28" s="119"/>
      <c r="H28" s="119"/>
      <c r="I28" s="119"/>
      <c r="J28" s="119"/>
      <c r="K28" s="119"/>
      <c r="L28" s="93"/>
    </row>
    <row r="29" spans="1:12" ht="29" x14ac:dyDescent="0.35">
      <c r="A29" s="7" t="s">
        <v>10</v>
      </c>
      <c r="B29" s="378" t="s">
        <v>11</v>
      </c>
      <c r="C29" s="379"/>
      <c r="D29" s="97" t="s">
        <v>12</v>
      </c>
      <c r="E29" s="115" t="s">
        <v>184</v>
      </c>
      <c r="F29" s="378" t="s">
        <v>2</v>
      </c>
      <c r="G29" s="389"/>
      <c r="H29" s="389"/>
      <c r="I29" s="389"/>
      <c r="J29" s="389"/>
      <c r="K29" s="389"/>
      <c r="L29" s="379"/>
    </row>
    <row r="30" spans="1:12" ht="47.25" customHeight="1" x14ac:dyDescent="0.35">
      <c r="A30" s="110" t="s">
        <v>19</v>
      </c>
      <c r="B30" s="292" t="s">
        <v>55</v>
      </c>
      <c r="C30" s="313"/>
      <c r="D30" s="83" t="s">
        <v>225</v>
      </c>
      <c r="E30" s="111" t="s">
        <v>226</v>
      </c>
      <c r="F30" s="292" t="s">
        <v>23</v>
      </c>
      <c r="G30" s="293"/>
      <c r="H30" s="293"/>
      <c r="I30" s="293"/>
      <c r="J30" s="293"/>
      <c r="K30" s="293"/>
      <c r="L30" s="313"/>
    </row>
    <row r="31" spans="1:12" ht="15" customHeight="1" x14ac:dyDescent="0.35">
      <c r="A31" s="325"/>
      <c r="B31" s="326"/>
      <c r="C31" s="326"/>
      <c r="D31" s="326"/>
      <c r="E31" s="327"/>
      <c r="F31" s="284" t="s">
        <v>21</v>
      </c>
      <c r="G31" s="302" t="s">
        <v>192</v>
      </c>
      <c r="H31" s="284" t="s">
        <v>22</v>
      </c>
      <c r="I31" s="287" t="s">
        <v>185</v>
      </c>
      <c r="J31" s="284" t="s">
        <v>49</v>
      </c>
      <c r="K31" s="302" t="s">
        <v>47</v>
      </c>
      <c r="L31" s="284" t="s">
        <v>39</v>
      </c>
    </row>
    <row r="32" spans="1:12" s="8" customFormat="1" ht="33.75" customHeight="1" x14ac:dyDescent="0.35">
      <c r="A32" s="328"/>
      <c r="B32" s="329"/>
      <c r="C32" s="329"/>
      <c r="D32" s="329"/>
      <c r="E32" s="330"/>
      <c r="F32" s="284"/>
      <c r="G32" s="302"/>
      <c r="H32" s="284"/>
      <c r="I32" s="288"/>
      <c r="J32" s="284"/>
      <c r="K32" s="302"/>
      <c r="L32" s="284"/>
    </row>
    <row r="33" spans="1:12" s="8" customFormat="1" ht="45" hidden="1" customHeight="1" x14ac:dyDescent="0.35">
      <c r="A33" s="19"/>
      <c r="B33" s="281"/>
      <c r="C33" s="283"/>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281"/>
      <c r="C34" s="283"/>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405"/>
      <c r="C35" s="406"/>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320" t="s">
        <v>41</v>
      </c>
      <c r="B36" s="321"/>
      <c r="C36" s="321"/>
      <c r="D36" s="321"/>
      <c r="E36" s="321"/>
      <c r="F36" s="321"/>
      <c r="G36" s="321"/>
      <c r="H36" s="321"/>
      <c r="I36" s="32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68"/>
      <c r="B38" s="269"/>
      <c r="C38" s="269"/>
      <c r="D38" s="269"/>
      <c r="E38" s="269"/>
      <c r="F38" s="269"/>
      <c r="G38" s="269"/>
      <c r="H38" s="269"/>
      <c r="I38" s="269"/>
      <c r="J38" s="269"/>
      <c r="K38" s="269"/>
      <c r="L38" s="270"/>
    </row>
    <row r="39" spans="1:12" ht="16.5" hidden="1" customHeight="1" x14ac:dyDescent="0.35">
      <c r="A39" s="271"/>
      <c r="B39" s="272"/>
      <c r="C39" s="272"/>
      <c r="D39" s="272"/>
      <c r="E39" s="272"/>
      <c r="F39" s="272"/>
      <c r="G39" s="272"/>
      <c r="H39" s="272"/>
      <c r="I39" s="272"/>
      <c r="J39" s="272"/>
      <c r="K39" s="272"/>
      <c r="L39" s="273"/>
    </row>
    <row r="40" spans="1:12" x14ac:dyDescent="0.35">
      <c r="A40" s="118" t="s">
        <v>30</v>
      </c>
      <c r="B40" s="119"/>
      <c r="C40" s="119"/>
      <c r="D40" s="119"/>
      <c r="E40" s="119"/>
      <c r="F40" s="119"/>
      <c r="G40" s="119"/>
      <c r="H40" s="119"/>
      <c r="I40" s="119"/>
      <c r="J40" s="119"/>
      <c r="K40" s="119"/>
      <c r="L40" s="93"/>
    </row>
    <row r="41" spans="1:12" x14ac:dyDescent="0.35">
      <c r="A41" s="335" t="s">
        <v>14</v>
      </c>
      <c r="B41" s="323"/>
      <c r="C41" s="324"/>
      <c r="D41" s="335" t="s">
        <v>2</v>
      </c>
      <c r="E41" s="323"/>
      <c r="F41" s="323"/>
      <c r="G41" s="323"/>
      <c r="H41" s="323"/>
      <c r="I41" s="323"/>
      <c r="J41" s="323"/>
      <c r="K41" s="323"/>
      <c r="L41" s="324"/>
    </row>
    <row r="42" spans="1:12" ht="30" customHeight="1" x14ac:dyDescent="0.35">
      <c r="A42" s="292" t="s">
        <v>24</v>
      </c>
      <c r="B42" s="293"/>
      <c r="C42" s="313"/>
      <c r="D42" s="292" t="s">
        <v>25</v>
      </c>
      <c r="E42" s="293"/>
      <c r="F42" s="293"/>
      <c r="G42" s="293"/>
      <c r="H42" s="293"/>
      <c r="I42" s="293"/>
      <c r="J42" s="293"/>
      <c r="K42" s="293"/>
      <c r="L42" s="313"/>
    </row>
    <row r="43" spans="1:12" ht="15" customHeight="1" x14ac:dyDescent="0.35">
      <c r="A43" s="325"/>
      <c r="B43" s="326"/>
      <c r="C43" s="327"/>
      <c r="D43" s="334" t="s">
        <v>26</v>
      </c>
      <c r="E43" s="334"/>
      <c r="F43" s="314" t="s">
        <v>280</v>
      </c>
      <c r="G43" s="315"/>
      <c r="H43" s="315"/>
      <c r="I43" s="316"/>
      <c r="J43" s="284" t="s">
        <v>49</v>
      </c>
      <c r="K43" s="302" t="s">
        <v>47</v>
      </c>
      <c r="L43" s="284" t="s">
        <v>39</v>
      </c>
    </row>
    <row r="44" spans="1:12" x14ac:dyDescent="0.35">
      <c r="A44" s="328"/>
      <c r="B44" s="329"/>
      <c r="C44" s="330"/>
      <c r="D44" s="334"/>
      <c r="E44" s="334"/>
      <c r="F44" s="317"/>
      <c r="G44" s="318"/>
      <c r="H44" s="318"/>
      <c r="I44" s="319"/>
      <c r="J44" s="284"/>
      <c r="K44" s="302"/>
      <c r="L44" s="284"/>
    </row>
    <row r="45" spans="1:12" ht="45.75" hidden="1" customHeight="1" x14ac:dyDescent="0.35">
      <c r="A45" s="296"/>
      <c r="B45" s="366"/>
      <c r="C45" s="297"/>
      <c r="D45" s="408"/>
      <c r="E45" s="408"/>
      <c r="F45" s="351"/>
      <c r="G45" s="352"/>
      <c r="H45" s="352"/>
      <c r="I45" s="407"/>
      <c r="J45" s="18">
        <f>CEILING(D45*F45,1)</f>
        <v>0</v>
      </c>
      <c r="K45" s="27"/>
      <c r="L45" s="18">
        <f>IF(J45-K45&lt;0,0,J45-K45)</f>
        <v>0</v>
      </c>
    </row>
    <row r="46" spans="1:12" ht="45.75" customHeight="1" x14ac:dyDescent="0.35">
      <c r="A46" s="296"/>
      <c r="B46" s="366"/>
      <c r="C46" s="297"/>
      <c r="D46" s="408"/>
      <c r="E46" s="408"/>
      <c r="F46" s="351"/>
      <c r="G46" s="352"/>
      <c r="H46" s="352"/>
      <c r="I46" s="407"/>
      <c r="J46" s="18">
        <f>CEILING(D46*F46,1)</f>
        <v>0</v>
      </c>
      <c r="K46" s="27"/>
      <c r="L46" s="18">
        <f>IF(J46-K46&lt;0,0,J46-K46)</f>
        <v>0</v>
      </c>
    </row>
    <row r="47" spans="1:12" ht="45.75" hidden="1" customHeight="1" x14ac:dyDescent="0.35">
      <c r="A47" s="422"/>
      <c r="B47" s="423"/>
      <c r="C47" s="424"/>
      <c r="D47" s="303"/>
      <c r="E47" s="303"/>
      <c r="F47" s="411"/>
      <c r="G47" s="412"/>
      <c r="H47" s="412"/>
      <c r="I47" s="413"/>
      <c r="J47" s="18">
        <f>CEILING(D47*F47,1)</f>
        <v>0</v>
      </c>
      <c r="K47" s="30"/>
      <c r="L47" s="18">
        <f>IF(J47-K47&lt;0,0,J47-K47)</f>
        <v>0</v>
      </c>
    </row>
    <row r="48" spans="1:12" s="126" customFormat="1" ht="14.4" customHeight="1" x14ac:dyDescent="0.35">
      <c r="A48" s="320" t="s">
        <v>41</v>
      </c>
      <c r="B48" s="321"/>
      <c r="C48" s="321"/>
      <c r="D48" s="321"/>
      <c r="E48" s="321"/>
      <c r="F48" s="321"/>
      <c r="G48" s="321"/>
      <c r="H48" s="321"/>
      <c r="I48" s="32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65"/>
      <c r="B50" s="266"/>
      <c r="C50" s="266"/>
      <c r="D50" s="266"/>
      <c r="E50" s="266"/>
      <c r="F50" s="266"/>
      <c r="G50" s="266"/>
      <c r="H50" s="266"/>
      <c r="I50" s="266"/>
      <c r="J50" s="266"/>
      <c r="K50" s="266"/>
      <c r="L50" s="267"/>
    </row>
    <row r="51" spans="1:12" ht="16.5" hidden="1" customHeight="1" x14ac:dyDescent="0.35">
      <c r="A51" s="271"/>
      <c r="B51" s="272"/>
      <c r="C51" s="272"/>
      <c r="D51" s="272"/>
      <c r="E51" s="272"/>
      <c r="F51" s="272"/>
      <c r="G51" s="272"/>
      <c r="H51" s="272"/>
      <c r="I51" s="272"/>
      <c r="J51" s="272"/>
      <c r="K51" s="272"/>
      <c r="L51" s="273"/>
    </row>
    <row r="52" spans="1:12" x14ac:dyDescent="0.35">
      <c r="A52" s="118" t="s">
        <v>32</v>
      </c>
      <c r="B52" s="119"/>
      <c r="C52" s="119"/>
      <c r="D52" s="119"/>
      <c r="E52" s="119"/>
      <c r="F52" s="119"/>
      <c r="G52" s="119"/>
      <c r="H52" s="119"/>
      <c r="I52" s="119"/>
      <c r="J52" s="119"/>
      <c r="K52" s="119"/>
      <c r="L52" s="93"/>
    </row>
    <row r="53" spans="1:12" x14ac:dyDescent="0.35">
      <c r="A53" s="335" t="s">
        <v>13</v>
      </c>
      <c r="B53" s="323"/>
      <c r="C53" s="324"/>
      <c r="D53" s="335" t="s">
        <v>2</v>
      </c>
      <c r="E53" s="323"/>
      <c r="F53" s="323"/>
      <c r="G53" s="323"/>
      <c r="H53" s="323"/>
      <c r="I53" s="323"/>
      <c r="J53" s="323"/>
      <c r="K53" s="323"/>
      <c r="L53" s="324"/>
    </row>
    <row r="54" spans="1:12" ht="28.5" customHeight="1" x14ac:dyDescent="0.35">
      <c r="A54" s="292" t="s">
        <v>31</v>
      </c>
      <c r="B54" s="293"/>
      <c r="C54" s="313"/>
      <c r="D54" s="292" t="s">
        <v>33</v>
      </c>
      <c r="E54" s="293"/>
      <c r="F54" s="293"/>
      <c r="G54" s="293"/>
      <c r="H54" s="293"/>
      <c r="I54" s="293"/>
      <c r="J54" s="293"/>
      <c r="K54" s="293"/>
      <c r="L54" s="313"/>
    </row>
    <row r="55" spans="1:12" ht="15" customHeight="1" x14ac:dyDescent="0.35">
      <c r="A55" s="325"/>
      <c r="B55" s="326"/>
      <c r="C55" s="327"/>
      <c r="D55" s="334" t="s">
        <v>26</v>
      </c>
      <c r="E55" s="334"/>
      <c r="F55" s="314" t="s">
        <v>280</v>
      </c>
      <c r="G55" s="315"/>
      <c r="H55" s="315"/>
      <c r="I55" s="316"/>
      <c r="J55" s="284" t="s">
        <v>49</v>
      </c>
      <c r="K55" s="302" t="s">
        <v>47</v>
      </c>
      <c r="L55" s="284" t="s">
        <v>39</v>
      </c>
    </row>
    <row r="56" spans="1:12" x14ac:dyDescent="0.35">
      <c r="A56" s="328"/>
      <c r="B56" s="329"/>
      <c r="C56" s="330"/>
      <c r="D56" s="334"/>
      <c r="E56" s="334"/>
      <c r="F56" s="317"/>
      <c r="G56" s="318"/>
      <c r="H56" s="318"/>
      <c r="I56" s="319"/>
      <c r="J56" s="284"/>
      <c r="K56" s="302"/>
      <c r="L56" s="284"/>
    </row>
    <row r="57" spans="1:12" ht="30.75" hidden="1" customHeight="1" x14ac:dyDescent="0.35">
      <c r="A57" s="304"/>
      <c r="B57" s="305"/>
      <c r="C57" s="306"/>
      <c r="D57" s="408"/>
      <c r="E57" s="408"/>
      <c r="F57" s="351"/>
      <c r="G57" s="352"/>
      <c r="H57" s="352"/>
      <c r="I57" s="407"/>
      <c r="J57" s="18">
        <f>CEILING(D57*F57,1)</f>
        <v>0</v>
      </c>
      <c r="K57" s="27"/>
      <c r="L57" s="18">
        <f>IF(J57-K57&lt;0,0,J57-K57)</f>
        <v>0</v>
      </c>
    </row>
    <row r="58" spans="1:12" ht="30.75" customHeight="1" x14ac:dyDescent="0.35">
      <c r="A58" s="304"/>
      <c r="B58" s="305"/>
      <c r="C58" s="306"/>
      <c r="D58" s="408"/>
      <c r="E58" s="408"/>
      <c r="F58" s="351"/>
      <c r="G58" s="352"/>
      <c r="H58" s="352"/>
      <c r="I58" s="407"/>
      <c r="J58" s="18">
        <f>CEILING(D58*F58,1)</f>
        <v>0</v>
      </c>
      <c r="K58" s="27"/>
      <c r="L58" s="18">
        <f>IF(J58-K58&lt;0,0,J58-K58)</f>
        <v>0</v>
      </c>
    </row>
    <row r="59" spans="1:12" ht="30" hidden="1" customHeight="1" x14ac:dyDescent="0.35">
      <c r="A59" s="386"/>
      <c r="B59" s="387"/>
      <c r="C59" s="388"/>
      <c r="D59" s="303"/>
      <c r="E59" s="303"/>
      <c r="F59" s="411"/>
      <c r="G59" s="412"/>
      <c r="H59" s="412"/>
      <c r="I59" s="413"/>
      <c r="J59" s="18">
        <f>CEILING(D59*F59,1)</f>
        <v>0</v>
      </c>
      <c r="K59" s="30"/>
      <c r="L59" s="18">
        <f>IF(J59-K59&lt;0,0,J59-K59)</f>
        <v>0</v>
      </c>
    </row>
    <row r="60" spans="1:12" s="126" customFormat="1" ht="14.4" customHeight="1" x14ac:dyDescent="0.35">
      <c r="A60" s="320" t="s">
        <v>41</v>
      </c>
      <c r="B60" s="321"/>
      <c r="C60" s="321"/>
      <c r="D60" s="321"/>
      <c r="E60" s="321"/>
      <c r="F60" s="321"/>
      <c r="G60" s="321"/>
      <c r="H60" s="321"/>
      <c r="I60" s="32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65"/>
      <c r="B62" s="266"/>
      <c r="C62" s="266"/>
      <c r="D62" s="266"/>
      <c r="E62" s="266"/>
      <c r="F62" s="266"/>
      <c r="G62" s="266"/>
      <c r="H62" s="266"/>
      <c r="I62" s="266"/>
      <c r="J62" s="266"/>
      <c r="K62" s="266"/>
      <c r="L62" s="267"/>
    </row>
    <row r="63" spans="1:12" ht="16.5" hidden="1" customHeight="1" x14ac:dyDescent="0.35">
      <c r="A63" s="271"/>
      <c r="B63" s="272"/>
      <c r="C63" s="272"/>
      <c r="D63" s="272"/>
      <c r="E63" s="272"/>
      <c r="F63" s="272"/>
      <c r="G63" s="272"/>
      <c r="H63" s="272"/>
      <c r="I63" s="272"/>
      <c r="J63" s="272"/>
      <c r="K63" s="272"/>
      <c r="L63" s="273"/>
    </row>
    <row r="64" spans="1:12" x14ac:dyDescent="0.35">
      <c r="A64" s="118" t="s">
        <v>34</v>
      </c>
      <c r="B64" s="119"/>
      <c r="C64" s="119"/>
      <c r="D64" s="119"/>
      <c r="E64" s="119"/>
      <c r="F64" s="119"/>
      <c r="G64" s="119"/>
      <c r="H64" s="119"/>
      <c r="I64" s="119"/>
      <c r="J64" s="119"/>
      <c r="K64" s="119"/>
      <c r="L64" s="93"/>
    </row>
    <row r="65" spans="1:12" x14ac:dyDescent="0.35">
      <c r="A65" s="117" t="s">
        <v>186</v>
      </c>
      <c r="B65" s="323" t="s">
        <v>187</v>
      </c>
      <c r="C65" s="324"/>
      <c r="D65" s="335" t="s">
        <v>2</v>
      </c>
      <c r="E65" s="323"/>
      <c r="F65" s="323"/>
      <c r="G65" s="323"/>
      <c r="H65" s="323"/>
      <c r="I65" s="323"/>
      <c r="J65" s="323"/>
      <c r="K65" s="323"/>
      <c r="L65" s="324"/>
    </row>
    <row r="66" spans="1:12" ht="28.5" customHeight="1" x14ac:dyDescent="0.35">
      <c r="A66" s="114" t="s">
        <v>188</v>
      </c>
      <c r="B66" s="293" t="s">
        <v>189</v>
      </c>
      <c r="C66" s="313"/>
      <c r="D66" s="289" t="s">
        <v>35</v>
      </c>
      <c r="E66" s="290"/>
      <c r="F66" s="290"/>
      <c r="G66" s="290"/>
      <c r="H66" s="290"/>
      <c r="I66" s="290"/>
      <c r="J66" s="290"/>
      <c r="K66" s="290"/>
      <c r="L66" s="291"/>
    </row>
    <row r="67" spans="1:12" ht="15" customHeight="1" x14ac:dyDescent="0.35">
      <c r="A67" s="325"/>
      <c r="B67" s="326"/>
      <c r="C67" s="327"/>
      <c r="D67" s="334" t="s">
        <v>26</v>
      </c>
      <c r="E67" s="334"/>
      <c r="F67" s="314" t="s">
        <v>21</v>
      </c>
      <c r="G67" s="315"/>
      <c r="H67" s="315"/>
      <c r="I67" s="316"/>
      <c r="J67" s="284" t="s">
        <v>49</v>
      </c>
      <c r="K67" s="302" t="s">
        <v>47</v>
      </c>
      <c r="L67" s="284" t="s">
        <v>39</v>
      </c>
    </row>
    <row r="68" spans="1:12" ht="14.25" customHeight="1" x14ac:dyDescent="0.35">
      <c r="A68" s="328"/>
      <c r="B68" s="329"/>
      <c r="C68" s="330"/>
      <c r="D68" s="334"/>
      <c r="E68" s="334"/>
      <c r="F68" s="317"/>
      <c r="G68" s="318"/>
      <c r="H68" s="318"/>
      <c r="I68" s="319"/>
      <c r="J68" s="284"/>
      <c r="K68" s="302"/>
      <c r="L68" s="284"/>
    </row>
    <row r="69" spans="1:12" ht="30" hidden="1" customHeight="1" x14ac:dyDescent="0.35">
      <c r="A69" s="108"/>
      <c r="B69" s="331"/>
      <c r="C69" s="332"/>
      <c r="D69" s="333"/>
      <c r="E69" s="333"/>
      <c r="F69" s="307"/>
      <c r="G69" s="308"/>
      <c r="H69" s="308"/>
      <c r="I69" s="309"/>
      <c r="J69" s="18">
        <f>CEILING(D69*F69,1)</f>
        <v>0</v>
      </c>
      <c r="K69" s="27"/>
      <c r="L69" s="18">
        <f>IF(J69-K69&lt;0,0,J69-K69)</f>
        <v>0</v>
      </c>
    </row>
    <row r="70" spans="1:12" ht="30" customHeight="1" x14ac:dyDescent="0.35">
      <c r="A70" s="108"/>
      <c r="B70" s="331"/>
      <c r="C70" s="332"/>
      <c r="D70" s="333"/>
      <c r="E70" s="333"/>
      <c r="F70" s="307"/>
      <c r="G70" s="308"/>
      <c r="H70" s="308"/>
      <c r="I70" s="309"/>
      <c r="J70" s="18">
        <f>CEILING(D70*F70,1)</f>
        <v>0</v>
      </c>
      <c r="K70" s="27"/>
      <c r="L70" s="18">
        <f>IF(J70-K70&lt;0,0,J70-K70)</f>
        <v>0</v>
      </c>
    </row>
    <row r="71" spans="1:12" ht="30" hidden="1" customHeight="1" x14ac:dyDescent="0.35">
      <c r="A71" s="109"/>
      <c r="B71" s="346"/>
      <c r="C71" s="347"/>
      <c r="D71" s="345"/>
      <c r="E71" s="345"/>
      <c r="F71" s="336"/>
      <c r="G71" s="337"/>
      <c r="H71" s="337"/>
      <c r="I71" s="338"/>
      <c r="J71" s="18">
        <f>CEILING(D71*F71,1)</f>
        <v>0</v>
      </c>
      <c r="K71" s="30"/>
      <c r="L71" s="18">
        <f>IF(J71-K71&lt;0,0,J71-K71)</f>
        <v>0</v>
      </c>
    </row>
    <row r="72" spans="1:12" s="126" customFormat="1" ht="14.4" customHeight="1" x14ac:dyDescent="0.35">
      <c r="A72" s="320" t="s">
        <v>41</v>
      </c>
      <c r="B72" s="321"/>
      <c r="C72" s="321"/>
      <c r="D72" s="321"/>
      <c r="E72" s="321"/>
      <c r="F72" s="321"/>
      <c r="G72" s="321"/>
      <c r="H72" s="321"/>
      <c r="I72" s="32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339"/>
      <c r="B74" s="340"/>
      <c r="C74" s="340"/>
      <c r="D74" s="340"/>
      <c r="E74" s="340"/>
      <c r="F74" s="340"/>
      <c r="G74" s="340"/>
      <c r="H74" s="340"/>
      <c r="I74" s="340"/>
      <c r="J74" s="340"/>
      <c r="K74" s="340"/>
      <c r="L74" s="341"/>
    </row>
    <row r="75" spans="1:12" ht="16.5" hidden="1" customHeight="1" x14ac:dyDescent="0.35">
      <c r="A75" s="342"/>
      <c r="B75" s="343"/>
      <c r="C75" s="343"/>
      <c r="D75" s="343"/>
      <c r="E75" s="343"/>
      <c r="F75" s="343"/>
      <c r="G75" s="343"/>
      <c r="H75" s="343"/>
      <c r="I75" s="343"/>
      <c r="J75" s="343"/>
      <c r="K75" s="343"/>
      <c r="L75" s="344"/>
    </row>
    <row r="76" spans="1:12" x14ac:dyDescent="0.35">
      <c r="A76" s="390" t="s">
        <v>190</v>
      </c>
      <c r="B76" s="391"/>
      <c r="C76" s="120"/>
      <c r="D76" s="120"/>
      <c r="E76" s="120"/>
      <c r="F76" s="120"/>
      <c r="G76" s="120"/>
      <c r="H76" s="120"/>
      <c r="I76" s="120"/>
      <c r="J76" s="120"/>
      <c r="K76" s="120"/>
      <c r="L76" s="90"/>
    </row>
    <row r="77" spans="1:12" x14ac:dyDescent="0.35">
      <c r="A77" s="294" t="s">
        <v>15</v>
      </c>
      <c r="B77" s="295"/>
      <c r="C77" s="294" t="s">
        <v>186</v>
      </c>
      <c r="D77" s="295"/>
      <c r="E77" s="295"/>
      <c r="F77" s="295"/>
      <c r="G77" s="295"/>
      <c r="H77" s="294" t="s">
        <v>277</v>
      </c>
      <c r="I77" s="298"/>
      <c r="J77" s="295"/>
      <c r="K77" s="295"/>
      <c r="L77" s="298"/>
    </row>
    <row r="78" spans="1:12" ht="100" customHeight="1" x14ac:dyDescent="0.35">
      <c r="A78" s="292" t="s">
        <v>255</v>
      </c>
      <c r="B78" s="293"/>
      <c r="C78" s="292" t="s">
        <v>196</v>
      </c>
      <c r="D78" s="293"/>
      <c r="E78" s="293"/>
      <c r="F78" s="293"/>
      <c r="G78" s="293"/>
      <c r="H78" s="292" t="s">
        <v>296</v>
      </c>
      <c r="I78" s="313"/>
      <c r="J78" s="299"/>
      <c r="K78" s="299"/>
      <c r="L78" s="300"/>
    </row>
    <row r="79" spans="1:12" ht="15" customHeight="1" x14ac:dyDescent="0.35">
      <c r="A79" s="41"/>
      <c r="B79" s="39"/>
      <c r="C79" s="39"/>
      <c r="D79" s="39"/>
      <c r="E79" s="39"/>
      <c r="F79" s="39"/>
      <c r="G79" s="39"/>
      <c r="H79" s="87"/>
      <c r="I79" s="40"/>
      <c r="J79" s="284" t="s">
        <v>49</v>
      </c>
      <c r="K79" s="302" t="s">
        <v>47</v>
      </c>
      <c r="L79" s="284" t="s">
        <v>39</v>
      </c>
    </row>
    <row r="80" spans="1:12" x14ac:dyDescent="0.35">
      <c r="A80" s="60"/>
      <c r="B80" s="61"/>
      <c r="C80" s="61"/>
      <c r="D80" s="61"/>
      <c r="E80" s="61"/>
      <c r="F80" s="61"/>
      <c r="G80" s="61"/>
      <c r="H80" s="60"/>
      <c r="I80" s="62"/>
      <c r="J80" s="301"/>
      <c r="K80" s="302"/>
      <c r="L80" s="284"/>
    </row>
    <row r="81" spans="1:12" ht="30" hidden="1" customHeight="1" x14ac:dyDescent="0.35">
      <c r="A81" s="296"/>
      <c r="B81" s="297"/>
      <c r="C81" s="348"/>
      <c r="D81" s="349"/>
      <c r="E81" s="349"/>
      <c r="F81" s="349"/>
      <c r="G81" s="349"/>
      <c r="H81" s="348"/>
      <c r="I81" s="350"/>
      <c r="J81" s="25"/>
      <c r="K81" s="27"/>
      <c r="L81" s="18">
        <f>IF(J81-K81&lt;0,0,J81-K81)</f>
        <v>0</v>
      </c>
    </row>
    <row r="82" spans="1:12" ht="30" customHeight="1" x14ac:dyDescent="0.35">
      <c r="A82" s="296"/>
      <c r="B82" s="297"/>
      <c r="C82" s="348"/>
      <c r="D82" s="349"/>
      <c r="E82" s="349"/>
      <c r="F82" s="349"/>
      <c r="G82" s="349"/>
      <c r="H82" s="348"/>
      <c r="I82" s="350"/>
      <c r="J82" s="25"/>
      <c r="K82" s="27"/>
      <c r="L82" s="18">
        <f>IF(J82-K82&lt;0,0,J82-K82)</f>
        <v>0</v>
      </c>
    </row>
    <row r="83" spans="1:12" ht="30" hidden="1" customHeight="1" x14ac:dyDescent="0.35">
      <c r="A83" s="296"/>
      <c r="B83" s="297"/>
      <c r="C83" s="348"/>
      <c r="D83" s="349"/>
      <c r="E83" s="349"/>
      <c r="F83" s="349"/>
      <c r="G83" s="349"/>
      <c r="H83" s="348"/>
      <c r="I83" s="350"/>
      <c r="J83" s="99"/>
      <c r="K83" s="100"/>
      <c r="L83" s="29">
        <f>IF(J83-K83&lt;0,0,J83-K83)</f>
        <v>0</v>
      </c>
    </row>
    <row r="84" spans="1:12" s="126" customFormat="1" ht="14.4" customHeight="1" x14ac:dyDescent="0.35">
      <c r="A84" s="320" t="s">
        <v>41</v>
      </c>
      <c r="B84" s="321"/>
      <c r="C84" s="321"/>
      <c r="D84" s="321"/>
      <c r="E84" s="321"/>
      <c r="F84" s="321"/>
      <c r="G84" s="321"/>
      <c r="H84" s="321"/>
      <c r="I84" s="322"/>
      <c r="J84" s="125">
        <f>SUM(J81:J83)+J93</f>
        <v>0</v>
      </c>
      <c r="K84" s="125">
        <f>SUM(K81:K83)+K93</f>
        <v>0</v>
      </c>
      <c r="L84" s="125">
        <f>SUM(L81:L83)+L93</f>
        <v>0</v>
      </c>
    </row>
    <row r="85" spans="1:12" s="126" customFormat="1" ht="14.4" customHeight="1" x14ac:dyDescent="0.35">
      <c r="A85" s="376" t="s">
        <v>297</v>
      </c>
      <c r="B85" s="377"/>
      <c r="C85" s="135"/>
      <c r="D85" s="135"/>
      <c r="E85" s="135"/>
      <c r="F85" s="132"/>
      <c r="G85" s="132"/>
      <c r="H85" s="132"/>
      <c r="I85" s="132"/>
      <c r="J85" s="133"/>
      <c r="K85" s="133"/>
      <c r="L85" s="134"/>
    </row>
    <row r="86" spans="1:12" s="126" customFormat="1" ht="14.4" customHeight="1" x14ac:dyDescent="0.35">
      <c r="A86" s="136" t="s">
        <v>10</v>
      </c>
      <c r="B86" s="310" t="s">
        <v>11</v>
      </c>
      <c r="C86" s="311"/>
      <c r="D86" s="310" t="s">
        <v>12</v>
      </c>
      <c r="E86" s="312"/>
      <c r="F86" s="311"/>
      <c r="G86" s="310" t="s">
        <v>2</v>
      </c>
      <c r="H86" s="312"/>
      <c r="I86" s="312"/>
      <c r="J86" s="312"/>
      <c r="K86" s="312"/>
      <c r="L86" s="311"/>
    </row>
    <row r="87" spans="1:12" s="126" customFormat="1" ht="43.25" customHeight="1" x14ac:dyDescent="0.35">
      <c r="A87" s="110" t="s">
        <v>19</v>
      </c>
      <c r="B87" s="292" t="s">
        <v>55</v>
      </c>
      <c r="C87" s="313"/>
      <c r="D87" s="292" t="s">
        <v>20</v>
      </c>
      <c r="E87" s="293"/>
      <c r="F87" s="313"/>
      <c r="G87" s="292" t="s">
        <v>23</v>
      </c>
      <c r="H87" s="293"/>
      <c r="I87" s="293"/>
      <c r="J87" s="293"/>
      <c r="K87" s="293"/>
      <c r="L87" s="313"/>
    </row>
    <row r="88" spans="1:12" s="126" customFormat="1" ht="8.4" customHeight="1" x14ac:dyDescent="0.35">
      <c r="A88" s="314"/>
      <c r="B88" s="315"/>
      <c r="C88" s="315"/>
      <c r="D88" s="315"/>
      <c r="E88" s="315"/>
      <c r="F88" s="316"/>
      <c r="G88" s="284" t="s">
        <v>21</v>
      </c>
      <c r="H88" s="285" t="s">
        <v>45</v>
      </c>
      <c r="I88" s="287" t="s">
        <v>22</v>
      </c>
      <c r="J88" s="287" t="s">
        <v>49</v>
      </c>
      <c r="K88" s="285" t="s">
        <v>47</v>
      </c>
      <c r="L88" s="287" t="s">
        <v>39</v>
      </c>
    </row>
    <row r="89" spans="1:12" s="126" customFormat="1" ht="29.4" customHeight="1" x14ac:dyDescent="0.35">
      <c r="A89" s="317"/>
      <c r="B89" s="318"/>
      <c r="C89" s="318"/>
      <c r="D89" s="318"/>
      <c r="E89" s="318"/>
      <c r="F89" s="319"/>
      <c r="G89" s="284"/>
      <c r="H89" s="286"/>
      <c r="I89" s="288"/>
      <c r="J89" s="288"/>
      <c r="K89" s="286"/>
      <c r="L89" s="288"/>
    </row>
    <row r="90" spans="1:12" s="126" customFormat="1" ht="14.4" hidden="1" customHeight="1" x14ac:dyDescent="0.35">
      <c r="A90" s="19"/>
      <c r="B90" s="281"/>
      <c r="C90" s="283"/>
      <c r="D90" s="281"/>
      <c r="E90" s="282"/>
      <c r="F90" s="283"/>
      <c r="G90" s="26"/>
      <c r="H90" s="20"/>
      <c r="I90" s="20"/>
      <c r="J90" s="18">
        <f>CEILING(G90*H90*I90,1)</f>
        <v>0</v>
      </c>
      <c r="K90" s="20"/>
      <c r="L90" s="18">
        <f>IF(J90-K90&lt;0,0,J90-K90)</f>
        <v>0</v>
      </c>
    </row>
    <row r="91" spans="1:12" s="126" customFormat="1" ht="30" customHeight="1" x14ac:dyDescent="0.35">
      <c r="A91" s="19"/>
      <c r="B91" s="281"/>
      <c r="C91" s="283"/>
      <c r="D91" s="281"/>
      <c r="E91" s="282"/>
      <c r="F91" s="283"/>
      <c r="G91" s="26"/>
      <c r="H91" s="20"/>
      <c r="I91" s="20"/>
      <c r="J91" s="18">
        <f>CEILING(G91*H91*I91,1)</f>
        <v>0</v>
      </c>
      <c r="K91" s="20"/>
      <c r="L91" s="18">
        <f>IF(J91-K91&lt;0,0,J91-K91)</f>
        <v>0</v>
      </c>
    </row>
    <row r="92" spans="1:12" s="126" customFormat="1" ht="14.4" hidden="1" customHeight="1" x14ac:dyDescent="0.35">
      <c r="A92" s="19"/>
      <c r="B92" s="281"/>
      <c r="C92" s="283"/>
      <c r="D92" s="281"/>
      <c r="E92" s="282"/>
      <c r="F92" s="283"/>
      <c r="G92" s="26"/>
      <c r="H92" s="20"/>
      <c r="I92" s="20"/>
      <c r="J92" s="18">
        <f>CEILING(G92*H92*I92,1)</f>
        <v>0</v>
      </c>
      <c r="K92" s="20"/>
      <c r="L92" s="18">
        <f>IF(J92-K92&lt;0,0,J92-K92)</f>
        <v>0</v>
      </c>
    </row>
    <row r="93" spans="1:12" s="126" customFormat="1" ht="14.4" customHeight="1" x14ac:dyDescent="0.35">
      <c r="A93" s="278" t="s">
        <v>16</v>
      </c>
      <c r="B93" s="279"/>
      <c r="C93" s="279"/>
      <c r="D93" s="279"/>
      <c r="E93" s="279"/>
      <c r="F93" s="279"/>
      <c r="G93" s="279"/>
      <c r="H93" s="279"/>
      <c r="I93" s="280"/>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65"/>
      <c r="B95" s="266"/>
      <c r="C95" s="266"/>
      <c r="D95" s="266"/>
      <c r="E95" s="266"/>
      <c r="F95" s="266"/>
      <c r="G95" s="266"/>
      <c r="H95" s="266"/>
      <c r="I95" s="266"/>
      <c r="J95" s="266"/>
      <c r="K95" s="266"/>
      <c r="L95" s="267"/>
    </row>
    <row r="96" spans="1:12" ht="16.5" hidden="1" customHeight="1" x14ac:dyDescent="0.35">
      <c r="A96" s="271"/>
      <c r="B96" s="272"/>
      <c r="C96" s="272"/>
      <c r="D96" s="272"/>
      <c r="E96" s="272"/>
      <c r="F96" s="272"/>
      <c r="G96" s="272"/>
      <c r="H96" s="272"/>
      <c r="I96" s="272"/>
      <c r="J96" s="272"/>
      <c r="K96" s="272"/>
      <c r="L96" s="273"/>
    </row>
    <row r="97" spans="1:12" ht="17.399999999999999" customHeight="1" x14ac:dyDescent="0.35">
      <c r="A97" s="425" t="s">
        <v>191</v>
      </c>
      <c r="B97" s="426"/>
      <c r="C97" s="119"/>
      <c r="D97" s="119"/>
      <c r="E97" s="119"/>
      <c r="F97" s="119"/>
      <c r="G97" s="119"/>
      <c r="H97" s="119"/>
      <c r="I97" s="119"/>
      <c r="J97" s="119"/>
      <c r="K97" s="119"/>
      <c r="L97" s="93"/>
    </row>
    <row r="98" spans="1:12" ht="28.25" customHeight="1" x14ac:dyDescent="0.35">
      <c r="A98" s="294" t="s">
        <v>15</v>
      </c>
      <c r="B98" s="298"/>
      <c r="C98" s="294" t="s">
        <v>186</v>
      </c>
      <c r="D98" s="295"/>
      <c r="E98" s="295"/>
      <c r="F98" s="295"/>
      <c r="G98" s="295"/>
      <c r="H98" s="294" t="s">
        <v>277</v>
      </c>
      <c r="I98" s="298"/>
      <c r="J98" s="91"/>
      <c r="K98" s="91"/>
      <c r="L98" s="92"/>
    </row>
    <row r="99" spans="1:12" ht="100" customHeight="1" x14ac:dyDescent="0.35">
      <c r="A99" s="292" t="s">
        <v>197</v>
      </c>
      <c r="B99" s="313"/>
      <c r="C99" s="292" t="s">
        <v>198</v>
      </c>
      <c r="D99" s="293"/>
      <c r="E99" s="293"/>
      <c r="F99" s="293"/>
      <c r="G99" s="293"/>
      <c r="H99" s="292" t="s">
        <v>296</v>
      </c>
      <c r="I99" s="313"/>
      <c r="J99" s="64"/>
      <c r="K99" s="64"/>
      <c r="L99" s="89"/>
    </row>
    <row r="100" spans="1:12" ht="23.4" customHeight="1" x14ac:dyDescent="0.35">
      <c r="A100" s="325"/>
      <c r="B100" s="326"/>
      <c r="C100" s="88"/>
      <c r="D100" s="88"/>
      <c r="E100" s="88"/>
      <c r="F100" s="88"/>
      <c r="G100" s="88"/>
      <c r="H100" s="87"/>
      <c r="I100" s="127"/>
      <c r="J100" s="284" t="s">
        <v>49</v>
      </c>
      <c r="K100" s="302" t="s">
        <v>47</v>
      </c>
      <c r="L100" s="284" t="s">
        <v>39</v>
      </c>
    </row>
    <row r="101" spans="1:12" ht="30" customHeight="1" x14ac:dyDescent="0.35">
      <c r="A101" s="328"/>
      <c r="B101" s="329"/>
      <c r="C101" s="61"/>
      <c r="D101" s="61"/>
      <c r="E101" s="61"/>
      <c r="F101" s="61"/>
      <c r="G101" s="61"/>
      <c r="H101" s="60"/>
      <c r="I101" s="62"/>
      <c r="J101" s="301"/>
      <c r="K101" s="302"/>
      <c r="L101" s="284"/>
    </row>
    <row r="102" spans="1:12" ht="30" hidden="1" customHeight="1" x14ac:dyDescent="0.35">
      <c r="A102" s="296"/>
      <c r="B102" s="297"/>
      <c r="C102" s="348"/>
      <c r="D102" s="349"/>
      <c r="E102" s="349"/>
      <c r="F102" s="349"/>
      <c r="G102" s="349"/>
      <c r="H102" s="348"/>
      <c r="I102" s="350"/>
      <c r="J102" s="25"/>
      <c r="K102" s="27"/>
      <c r="L102" s="18">
        <f>IF(J102-K102&lt;0,0,J102-K102)</f>
        <v>0</v>
      </c>
    </row>
    <row r="103" spans="1:12" ht="30" customHeight="1" x14ac:dyDescent="0.35">
      <c r="A103" s="296"/>
      <c r="B103" s="297"/>
      <c r="C103" s="348"/>
      <c r="D103" s="349"/>
      <c r="E103" s="349"/>
      <c r="F103" s="349"/>
      <c r="G103" s="349"/>
      <c r="H103" s="348"/>
      <c r="I103" s="350"/>
      <c r="J103" s="25"/>
      <c r="K103" s="27"/>
      <c r="L103" s="18">
        <f>IF(J103-K103&lt;0,0,J103-K103)</f>
        <v>0</v>
      </c>
    </row>
    <row r="104" spans="1:12" hidden="1" x14ac:dyDescent="0.35">
      <c r="A104" s="409"/>
      <c r="B104" s="410"/>
      <c r="C104" s="409"/>
      <c r="D104" s="421"/>
      <c r="E104" s="421"/>
      <c r="F104" s="421"/>
      <c r="G104" s="421"/>
      <c r="H104" s="409"/>
      <c r="I104" s="410"/>
      <c r="J104" s="35"/>
      <c r="K104" s="36"/>
      <c r="L104" s="29">
        <f>IF(J104-K104&lt;0,0,J104-K104)</f>
        <v>0</v>
      </c>
    </row>
    <row r="105" spans="1:12" s="126" customFormat="1" ht="14.4" customHeight="1" x14ac:dyDescent="0.35">
      <c r="A105" s="320" t="s">
        <v>41</v>
      </c>
      <c r="B105" s="321"/>
      <c r="C105" s="321"/>
      <c r="D105" s="321"/>
      <c r="E105" s="321"/>
      <c r="F105" s="321"/>
      <c r="G105" s="321"/>
      <c r="H105" s="321"/>
      <c r="I105" s="322"/>
      <c r="J105" s="125">
        <f>SUM(J102:J104)+J114</f>
        <v>0</v>
      </c>
      <c r="K105" s="125">
        <f>SUM(K102:K104)+K114</f>
        <v>0</v>
      </c>
      <c r="L105" s="125">
        <f>SUM(L102:L104)+L114</f>
        <v>0</v>
      </c>
    </row>
    <row r="106" spans="1:12" s="126" customFormat="1" ht="14.4" customHeight="1" x14ac:dyDescent="0.35">
      <c r="A106" s="419" t="s">
        <v>297</v>
      </c>
      <c r="B106" s="420"/>
      <c r="C106" s="140"/>
      <c r="D106" s="140"/>
      <c r="E106" s="140"/>
      <c r="F106" s="140"/>
      <c r="G106" s="140"/>
      <c r="H106" s="132"/>
      <c r="I106" s="132"/>
      <c r="J106" s="133"/>
      <c r="K106" s="133"/>
      <c r="L106" s="134"/>
    </row>
    <row r="107" spans="1:12" s="126" customFormat="1" ht="14.4" customHeight="1" x14ac:dyDescent="0.35">
      <c r="A107" s="136" t="s">
        <v>10</v>
      </c>
      <c r="B107" s="310" t="s">
        <v>11</v>
      </c>
      <c r="C107" s="311"/>
      <c r="D107" s="310" t="s">
        <v>12</v>
      </c>
      <c r="E107" s="312"/>
      <c r="F107" s="311"/>
      <c r="G107" s="310" t="s">
        <v>2</v>
      </c>
      <c r="H107" s="312"/>
      <c r="I107" s="312"/>
      <c r="J107" s="312"/>
      <c r="K107" s="312"/>
      <c r="L107" s="311"/>
    </row>
    <row r="108" spans="1:12" s="126" customFormat="1" ht="43.25" customHeight="1" x14ac:dyDescent="0.35">
      <c r="A108" s="110" t="s">
        <v>19</v>
      </c>
      <c r="B108" s="292" t="s">
        <v>55</v>
      </c>
      <c r="C108" s="313"/>
      <c r="D108" s="292" t="s">
        <v>20</v>
      </c>
      <c r="E108" s="293"/>
      <c r="F108" s="313"/>
      <c r="G108" s="292" t="s">
        <v>23</v>
      </c>
      <c r="H108" s="293"/>
      <c r="I108" s="293"/>
      <c r="J108" s="293"/>
      <c r="K108" s="293"/>
      <c r="L108" s="313"/>
    </row>
    <row r="109" spans="1:12" s="126" customFormat="1" ht="8.4" customHeight="1" x14ac:dyDescent="0.35">
      <c r="A109" s="314"/>
      <c r="B109" s="315"/>
      <c r="C109" s="315"/>
      <c r="D109" s="315"/>
      <c r="E109" s="315"/>
      <c r="F109" s="316"/>
      <c r="G109" s="284" t="s">
        <v>21</v>
      </c>
      <c r="H109" s="285" t="s">
        <v>45</v>
      </c>
      <c r="I109" s="287" t="s">
        <v>22</v>
      </c>
      <c r="J109" s="287" t="s">
        <v>49</v>
      </c>
      <c r="K109" s="285" t="s">
        <v>47</v>
      </c>
      <c r="L109" s="287" t="s">
        <v>39</v>
      </c>
    </row>
    <row r="110" spans="1:12" s="126" customFormat="1" ht="29.4" customHeight="1" x14ac:dyDescent="0.35">
      <c r="A110" s="317"/>
      <c r="B110" s="318"/>
      <c r="C110" s="318"/>
      <c r="D110" s="318"/>
      <c r="E110" s="318"/>
      <c r="F110" s="319"/>
      <c r="G110" s="284"/>
      <c r="H110" s="286"/>
      <c r="I110" s="288"/>
      <c r="J110" s="288"/>
      <c r="K110" s="286"/>
      <c r="L110" s="288"/>
    </row>
    <row r="111" spans="1:12" s="126" customFormat="1" ht="14.4" hidden="1" customHeight="1" x14ac:dyDescent="0.35">
      <c r="A111" s="19"/>
      <c r="B111" s="281"/>
      <c r="C111" s="283"/>
      <c r="D111" s="281"/>
      <c r="E111" s="282"/>
      <c r="F111" s="283"/>
      <c r="G111" s="26"/>
      <c r="H111" s="20"/>
      <c r="I111" s="20"/>
      <c r="J111" s="18">
        <f>CEILING(G111*H111*I111,1)</f>
        <v>0</v>
      </c>
      <c r="K111" s="20"/>
      <c r="L111" s="18">
        <f>IF(J111-K111&lt;0,0,J111-K111)</f>
        <v>0</v>
      </c>
    </row>
    <row r="112" spans="1:12" s="126" customFormat="1" ht="30" customHeight="1" x14ac:dyDescent="0.35">
      <c r="A112" s="19"/>
      <c r="B112" s="281"/>
      <c r="C112" s="283"/>
      <c r="D112" s="281"/>
      <c r="E112" s="282"/>
      <c r="F112" s="283"/>
      <c r="G112" s="26"/>
      <c r="H112" s="20"/>
      <c r="I112" s="20"/>
      <c r="J112" s="18">
        <f>CEILING(G112*H112*I112,1)</f>
        <v>0</v>
      </c>
      <c r="K112" s="20"/>
      <c r="L112" s="18">
        <f>IF(J112-K112&lt;0,0,J112-K112)</f>
        <v>0</v>
      </c>
    </row>
    <row r="113" spans="1:12" s="126" customFormat="1" ht="14.4" hidden="1" customHeight="1" x14ac:dyDescent="0.35">
      <c r="A113" s="19"/>
      <c r="B113" s="281"/>
      <c r="C113" s="283"/>
      <c r="D113" s="281"/>
      <c r="E113" s="282"/>
      <c r="F113" s="283"/>
      <c r="G113" s="26"/>
      <c r="H113" s="20"/>
      <c r="I113" s="20"/>
      <c r="J113" s="18">
        <f>CEILING(G113*H113*I113,1)</f>
        <v>0</v>
      </c>
      <c r="K113" s="20"/>
      <c r="L113" s="18">
        <f>IF(J113-K113&lt;0,0,J113-K113)</f>
        <v>0</v>
      </c>
    </row>
    <row r="114" spans="1:12" s="126" customFormat="1" ht="14.4" customHeight="1" x14ac:dyDescent="0.35">
      <c r="A114" s="278" t="s">
        <v>16</v>
      </c>
      <c r="B114" s="279"/>
      <c r="C114" s="279"/>
      <c r="D114" s="279"/>
      <c r="E114" s="279"/>
      <c r="F114" s="279"/>
      <c r="G114" s="279"/>
      <c r="H114" s="279"/>
      <c r="I114" s="280"/>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68"/>
      <c r="B116" s="269"/>
      <c r="C116" s="269"/>
      <c r="D116" s="269"/>
      <c r="E116" s="269"/>
      <c r="F116" s="269"/>
      <c r="G116" s="269"/>
      <c r="H116" s="269"/>
      <c r="I116" s="269"/>
      <c r="J116" s="269"/>
      <c r="K116" s="269"/>
      <c r="L116" s="270"/>
    </row>
    <row r="117" spans="1:12" ht="16.5" hidden="1" customHeight="1" x14ac:dyDescent="0.35">
      <c r="A117" s="271"/>
      <c r="B117" s="272"/>
      <c r="C117" s="272"/>
      <c r="D117" s="272"/>
      <c r="E117" s="272"/>
      <c r="F117" s="272"/>
      <c r="G117" s="272"/>
      <c r="H117" s="272"/>
      <c r="I117" s="272"/>
      <c r="J117" s="272"/>
      <c r="K117" s="272"/>
      <c r="L117" s="273"/>
    </row>
    <row r="118" spans="1:12" x14ac:dyDescent="0.35">
      <c r="A118" s="94" t="s">
        <v>274</v>
      </c>
      <c r="B118" s="95"/>
      <c r="C118" s="95"/>
      <c r="D118" s="95"/>
      <c r="E118" s="95"/>
      <c r="F118" s="95"/>
      <c r="G118" s="95"/>
      <c r="H118" s="95"/>
      <c r="I118" s="95"/>
      <c r="J118" s="95"/>
      <c r="K118" s="95"/>
      <c r="L118" s="96"/>
    </row>
    <row r="119" spans="1:12" ht="14" customHeight="1" x14ac:dyDescent="0.35">
      <c r="A119" s="357" t="s">
        <v>36</v>
      </c>
      <c r="B119" s="356"/>
      <c r="C119" s="355" t="s">
        <v>2</v>
      </c>
      <c r="D119" s="355"/>
      <c r="E119" s="355"/>
      <c r="F119" s="355"/>
      <c r="G119" s="355"/>
      <c r="H119" s="355"/>
      <c r="I119" s="355"/>
      <c r="J119" s="355"/>
      <c r="K119" s="355"/>
      <c r="L119" s="356"/>
    </row>
    <row r="120" spans="1:12" ht="41" customHeight="1" x14ac:dyDescent="0.35">
      <c r="A120" s="292" t="s">
        <v>194</v>
      </c>
      <c r="B120" s="313"/>
      <c r="C120" s="293" t="s">
        <v>195</v>
      </c>
      <c r="D120" s="293"/>
      <c r="E120" s="293"/>
      <c r="F120" s="293"/>
      <c r="G120" s="293"/>
      <c r="H120" s="293"/>
      <c r="I120" s="293"/>
      <c r="J120" s="293"/>
      <c r="K120" s="293"/>
      <c r="L120" s="313"/>
    </row>
    <row r="121" spans="1:12" ht="26.4" customHeight="1" x14ac:dyDescent="0.35">
      <c r="A121" s="87"/>
      <c r="B121" s="88"/>
      <c r="C121" s="358" t="s">
        <v>192</v>
      </c>
      <c r="D121" s="359"/>
      <c r="E121" s="362" t="s">
        <v>184</v>
      </c>
      <c r="F121" s="314" t="s">
        <v>21</v>
      </c>
      <c r="G121" s="315"/>
      <c r="H121" s="314" t="s">
        <v>193</v>
      </c>
      <c r="I121" s="316"/>
      <c r="J121" s="287" t="s">
        <v>49</v>
      </c>
      <c r="K121" s="285" t="s">
        <v>47</v>
      </c>
      <c r="L121" s="287" t="s">
        <v>39</v>
      </c>
    </row>
    <row r="122" spans="1:12" ht="26.4" customHeight="1" x14ac:dyDescent="0.35">
      <c r="A122" s="41"/>
      <c r="B122" s="39"/>
      <c r="C122" s="360"/>
      <c r="D122" s="361"/>
      <c r="E122" s="363"/>
      <c r="F122" s="317"/>
      <c r="G122" s="318"/>
      <c r="H122" s="317"/>
      <c r="I122" s="319"/>
      <c r="J122" s="288"/>
      <c r="K122" s="286"/>
      <c r="L122" s="288"/>
    </row>
    <row r="123" spans="1:12" ht="18" hidden="1" customHeight="1" x14ac:dyDescent="0.35">
      <c r="A123" s="296"/>
      <c r="B123" s="297"/>
      <c r="C123" s="348"/>
      <c r="D123" s="350"/>
      <c r="E123" s="28"/>
      <c r="F123" s="351"/>
      <c r="G123" s="352"/>
      <c r="H123" s="353"/>
      <c r="I123" s="354"/>
      <c r="J123" s="82">
        <f>CEILING(C123*F123*H123,1)</f>
        <v>0</v>
      </c>
      <c r="K123" s="27"/>
      <c r="L123" s="18">
        <f>IF(J123-K123&lt;0,0,J123-K123)</f>
        <v>0</v>
      </c>
    </row>
    <row r="124" spans="1:12" ht="30" customHeight="1" x14ac:dyDescent="0.35">
      <c r="A124" s="296"/>
      <c r="B124" s="297"/>
      <c r="C124" s="348"/>
      <c r="D124" s="350"/>
      <c r="E124" s="28"/>
      <c r="F124" s="351"/>
      <c r="G124" s="352"/>
      <c r="H124" s="353"/>
      <c r="I124" s="354"/>
      <c r="J124" s="82">
        <f>CEILING(C124*F124*H124,1)</f>
        <v>0</v>
      </c>
      <c r="K124" s="27"/>
      <c r="L124" s="18">
        <f>IF(J124-K124&lt;0,0,J124-K124)</f>
        <v>0</v>
      </c>
    </row>
    <row r="125" spans="1:12" ht="20" hidden="1" customHeight="1" x14ac:dyDescent="0.35">
      <c r="A125" s="296"/>
      <c r="B125" s="297"/>
      <c r="C125" s="348"/>
      <c r="D125" s="350"/>
      <c r="E125" s="28"/>
      <c r="F125" s="351"/>
      <c r="G125" s="352"/>
      <c r="H125" s="353"/>
      <c r="I125" s="354"/>
      <c r="J125" s="82">
        <f>CEILING(C125*F125*H125,1)</f>
        <v>0</v>
      </c>
      <c r="K125" s="30"/>
      <c r="L125" s="18">
        <f>IF(J125-K125&lt;0,0,J125-K125)</f>
        <v>0</v>
      </c>
    </row>
    <row r="126" spans="1:12" s="126" customFormat="1" ht="14.4" customHeight="1" x14ac:dyDescent="0.35">
      <c r="A126" s="320" t="s">
        <v>41</v>
      </c>
      <c r="B126" s="321"/>
      <c r="C126" s="321"/>
      <c r="D126" s="321"/>
      <c r="E126" s="321"/>
      <c r="F126" s="321"/>
      <c r="G126" s="321"/>
      <c r="H126" s="321"/>
      <c r="I126" s="32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68"/>
      <c r="B128" s="269"/>
      <c r="C128" s="269"/>
      <c r="D128" s="269"/>
      <c r="E128" s="269"/>
      <c r="F128" s="269"/>
      <c r="G128" s="269"/>
      <c r="H128" s="269"/>
      <c r="I128" s="269"/>
      <c r="J128" s="269"/>
      <c r="K128" s="269"/>
      <c r="L128" s="270"/>
    </row>
    <row r="129" spans="1:12" ht="14.4" hidden="1" customHeight="1" x14ac:dyDescent="0.35">
      <c r="A129" s="271"/>
      <c r="B129" s="272"/>
      <c r="C129" s="272"/>
      <c r="D129" s="272"/>
      <c r="E129" s="272"/>
      <c r="F129" s="272"/>
      <c r="G129" s="272"/>
      <c r="H129" s="272"/>
      <c r="I129" s="272"/>
      <c r="J129" s="272"/>
      <c r="K129" s="272"/>
      <c r="L129" s="273"/>
    </row>
    <row r="130" spans="1:12" x14ac:dyDescent="0.35">
      <c r="A130" s="94" t="s">
        <v>275</v>
      </c>
      <c r="B130" s="95"/>
      <c r="C130" s="95"/>
      <c r="D130" s="95"/>
      <c r="E130" s="95"/>
      <c r="F130" s="95"/>
      <c r="G130" s="95"/>
      <c r="H130" s="95"/>
      <c r="I130" s="95"/>
      <c r="J130" s="95"/>
      <c r="K130" s="95"/>
      <c r="L130" s="96"/>
    </row>
    <row r="131" spans="1:12" ht="15" customHeight="1" x14ac:dyDescent="0.35">
      <c r="A131" s="357" t="s">
        <v>15</v>
      </c>
      <c r="B131" s="355"/>
      <c r="C131" s="356"/>
      <c r="D131" s="357" t="s">
        <v>2</v>
      </c>
      <c r="E131" s="355"/>
      <c r="F131" s="355"/>
      <c r="G131" s="355"/>
      <c r="H131" s="355"/>
      <c r="I131" s="355"/>
      <c r="J131" s="355"/>
      <c r="K131" s="355"/>
      <c r="L131" s="356"/>
    </row>
    <row r="132" spans="1:12" ht="15" customHeight="1" x14ac:dyDescent="0.35">
      <c r="A132" s="292" t="s">
        <v>56</v>
      </c>
      <c r="B132" s="293"/>
      <c r="C132" s="313"/>
      <c r="D132" s="292" t="s">
        <v>52</v>
      </c>
      <c r="E132" s="293"/>
      <c r="F132" s="293"/>
      <c r="G132" s="293"/>
      <c r="H132" s="293"/>
      <c r="I132" s="293"/>
      <c r="J132" s="293"/>
      <c r="K132" s="293"/>
      <c r="L132" s="313"/>
    </row>
    <row r="133" spans="1:12" ht="26" customHeight="1" x14ac:dyDescent="0.35">
      <c r="A133" s="325"/>
      <c r="B133" s="326"/>
      <c r="C133" s="327"/>
      <c r="D133" s="334" t="s">
        <v>57</v>
      </c>
      <c r="E133" s="334"/>
      <c r="F133" s="314" t="s">
        <v>61</v>
      </c>
      <c r="G133" s="315"/>
      <c r="H133" s="315"/>
      <c r="I133" s="316"/>
      <c r="J133" s="287" t="s">
        <v>49</v>
      </c>
      <c r="K133" s="285" t="s">
        <v>47</v>
      </c>
      <c r="L133" s="287" t="s">
        <v>39</v>
      </c>
    </row>
    <row r="134" spans="1:12" ht="31.5" customHeight="1" x14ac:dyDescent="0.35">
      <c r="A134" s="328"/>
      <c r="B134" s="329"/>
      <c r="C134" s="330"/>
      <c r="D134" s="334"/>
      <c r="E134" s="334"/>
      <c r="F134" s="317"/>
      <c r="G134" s="318"/>
      <c r="H134" s="318"/>
      <c r="I134" s="319"/>
      <c r="J134" s="288"/>
      <c r="K134" s="286"/>
      <c r="L134" s="288"/>
    </row>
    <row r="135" spans="1:12" ht="31.5" hidden="1" customHeight="1" x14ac:dyDescent="0.35">
      <c r="A135" s="296"/>
      <c r="B135" s="366"/>
      <c r="C135" s="297"/>
      <c r="D135" s="364"/>
      <c r="E135" s="364"/>
      <c r="F135" s="367"/>
      <c r="G135" s="368"/>
      <c r="H135" s="368"/>
      <c r="I135" s="369"/>
      <c r="J135" s="18">
        <f>CEILING(D135*F135,1)</f>
        <v>0</v>
      </c>
      <c r="K135" s="27"/>
      <c r="L135" s="18">
        <f>IF(J135-K135&lt;0,0,J135-K135)</f>
        <v>0</v>
      </c>
    </row>
    <row r="136" spans="1:12" ht="31.5" customHeight="1" x14ac:dyDescent="0.35">
      <c r="A136" s="296"/>
      <c r="B136" s="366"/>
      <c r="C136" s="297"/>
      <c r="D136" s="364"/>
      <c r="E136" s="364"/>
      <c r="F136" s="367"/>
      <c r="G136" s="368"/>
      <c r="H136" s="368"/>
      <c r="I136" s="369"/>
      <c r="J136" s="18">
        <f>CEILING(D136*F136,1)</f>
        <v>0</v>
      </c>
      <c r="K136" s="27"/>
      <c r="L136" s="18">
        <f>IF(J136-K136&lt;0,0,J136-K136)</f>
        <v>0</v>
      </c>
    </row>
    <row r="137" spans="1:12" hidden="1" x14ac:dyDescent="0.35">
      <c r="A137" s="373"/>
      <c r="B137" s="374"/>
      <c r="C137" s="375"/>
      <c r="D137" s="365"/>
      <c r="E137" s="365"/>
      <c r="F137" s="370"/>
      <c r="G137" s="371"/>
      <c r="H137" s="371"/>
      <c r="I137" s="372"/>
      <c r="J137" s="18">
        <f>CEILING(D137*F137,1)</f>
        <v>0</v>
      </c>
      <c r="K137" s="30"/>
      <c r="L137" s="18">
        <f>IF(J137-K137&lt;0,0,J137-K137)</f>
        <v>0</v>
      </c>
    </row>
    <row r="138" spans="1:12" s="126" customFormat="1" ht="14.4" customHeight="1" x14ac:dyDescent="0.35">
      <c r="A138" s="320" t="s">
        <v>41</v>
      </c>
      <c r="B138" s="321"/>
      <c r="C138" s="321"/>
      <c r="D138" s="321"/>
      <c r="E138" s="321"/>
      <c r="F138" s="321"/>
      <c r="G138" s="321"/>
      <c r="H138" s="321"/>
      <c r="I138" s="32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68"/>
      <c r="B140" s="269"/>
      <c r="C140" s="269"/>
      <c r="D140" s="269"/>
      <c r="E140" s="269"/>
      <c r="F140" s="269"/>
      <c r="G140" s="269"/>
      <c r="H140" s="269"/>
      <c r="I140" s="269"/>
      <c r="J140" s="269"/>
      <c r="K140" s="269"/>
      <c r="L140" s="270"/>
    </row>
    <row r="141" spans="1:12" ht="14.4" hidden="1" customHeight="1" x14ac:dyDescent="0.35">
      <c r="A141" s="271"/>
      <c r="B141" s="272"/>
      <c r="C141" s="272"/>
      <c r="D141" s="272"/>
      <c r="E141" s="272"/>
      <c r="F141" s="272"/>
      <c r="G141" s="272"/>
      <c r="H141" s="272"/>
      <c r="I141" s="272"/>
      <c r="J141" s="272"/>
      <c r="K141" s="272"/>
      <c r="L141" s="273"/>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xr:uid="{00000000-0002-0000-0400-000000000000}">
      <formula1>"hourly, daily, weekly, yearly"</formula1>
    </dataValidation>
    <dataValidation type="decimal" allowBlank="1" showInputMessage="1" showErrorMessage="1" sqref="M4:M8" xr:uid="{00000000-0002-0000-0400-000001000000}">
      <formula1>1</formula1>
      <formula2>100</formula2>
    </dataValidation>
    <dataValidation type="list" allowBlank="1" showInputMessage="1" showErrorMessage="1" sqref="H102:I104 K2:L3 H81:I83" xr:uid="{00000000-0002-0000-0400-000002000000}">
      <formula1>DemographicsYesNoSelection</formula1>
    </dataValidation>
    <dataValidation type="decimal" operator="greaterThan" allowBlank="1" showInputMessage="1" showErrorMessage="1" sqref="F9:I11 D21:I23 F33:I35 D45:I47 J102:J104 F123:I125 D69:I71 J81:J83 C123:D125 C9:D11 D135:I137" xr:uid="{00000000-0002-0000-04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400-000004000000}">
      <formula1>J9</formula1>
    </dataValidation>
  </dataValidations>
  <hyperlinks>
    <hyperlink ref="A3:B3" r:id="rId1" display="(DOJ Financial Guide, Section 3.10)?" xr:uid="{00000000-0004-0000-04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tr">
        <f>'Budget Sheet Instructions'!A20</f>
        <v>Budget Detail - Year 4</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274"/>
      <c r="L2" s="275"/>
    </row>
    <row r="3" spans="1:13" ht="15" customHeight="1" x14ac:dyDescent="0.35">
      <c r="A3" s="417" t="s">
        <v>299</v>
      </c>
      <c r="B3" s="418"/>
      <c r="C3" s="145"/>
      <c r="D3" s="145"/>
      <c r="E3" s="145"/>
      <c r="F3" s="145"/>
      <c r="G3" s="145"/>
      <c r="H3" s="145"/>
      <c r="I3" s="145"/>
      <c r="J3" s="146"/>
      <c r="K3" s="276"/>
      <c r="L3" s="277"/>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81"/>
      <c r="B9" s="81"/>
      <c r="C9" s="401"/>
      <c r="D9" s="402"/>
      <c r="E9" s="28"/>
      <c r="F9" s="398"/>
      <c r="G9" s="399"/>
      <c r="H9" s="403"/>
      <c r="I9" s="404"/>
      <c r="J9" s="18">
        <f>CEILING(C9*F9*H9,1)</f>
        <v>0</v>
      </c>
      <c r="K9" s="27"/>
      <c r="L9" s="18">
        <f>IF(J9-K9&lt;0,0,J9-K9)</f>
        <v>0</v>
      </c>
      <c r="M9" s="8"/>
    </row>
    <row r="10" spans="1:13" ht="30" customHeight="1" x14ac:dyDescent="0.35">
      <c r="A10" s="81"/>
      <c r="B10" s="81"/>
      <c r="C10" s="401"/>
      <c r="D10" s="402"/>
      <c r="E10" s="28"/>
      <c r="F10" s="398"/>
      <c r="G10" s="399"/>
      <c r="H10" s="403"/>
      <c r="I10" s="404"/>
      <c r="J10" s="18">
        <f>CEILING(C10*F10*H10,1)</f>
        <v>0</v>
      </c>
      <c r="K10" s="27"/>
      <c r="L10" s="18">
        <f>IF(J10-K10&lt;0,0,J10-K10)</f>
        <v>0</v>
      </c>
      <c r="M10" s="8"/>
    </row>
    <row r="11" spans="1:13" ht="30" hidden="1" customHeight="1" x14ac:dyDescent="0.35">
      <c r="A11" s="81"/>
      <c r="B11" s="81"/>
      <c r="C11" s="401"/>
      <c r="D11" s="402"/>
      <c r="E11" s="28"/>
      <c r="F11" s="398"/>
      <c r="G11" s="399"/>
      <c r="H11" s="403"/>
      <c r="I11" s="404"/>
      <c r="J11" s="18">
        <f>CEILING(C11*F11*H11,1)</f>
        <v>0</v>
      </c>
      <c r="K11" s="30"/>
      <c r="L11" s="18">
        <f>IF(J11-K11&lt;0,0,J11-K11)</f>
        <v>0</v>
      </c>
      <c r="M11" s="8"/>
    </row>
    <row r="12" spans="1:13" s="126" customFormat="1" ht="14.4" customHeight="1" x14ac:dyDescent="0.35">
      <c r="A12" s="320" t="s">
        <v>41</v>
      </c>
      <c r="B12" s="321"/>
      <c r="C12" s="321"/>
      <c r="D12" s="321"/>
      <c r="E12" s="321"/>
      <c r="F12" s="321"/>
      <c r="G12" s="321"/>
      <c r="H12" s="321"/>
      <c r="I12" s="32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65"/>
      <c r="B14" s="266"/>
      <c r="C14" s="266"/>
      <c r="D14" s="266"/>
      <c r="E14" s="266"/>
      <c r="F14" s="266"/>
      <c r="G14" s="266"/>
      <c r="H14" s="266"/>
      <c r="I14" s="266"/>
      <c r="J14" s="266"/>
      <c r="K14" s="266"/>
      <c r="L14" s="267"/>
    </row>
    <row r="15" spans="1:13" ht="16.5" hidden="1" customHeight="1" x14ac:dyDescent="0.35">
      <c r="A15" s="271"/>
      <c r="B15" s="272"/>
      <c r="C15" s="272"/>
      <c r="D15" s="272"/>
      <c r="E15" s="272"/>
      <c r="F15" s="272"/>
      <c r="G15" s="272"/>
      <c r="H15" s="272"/>
      <c r="I15" s="272"/>
      <c r="J15" s="272"/>
      <c r="K15" s="272"/>
      <c r="L15" s="273"/>
    </row>
    <row r="16" spans="1:13" x14ac:dyDescent="0.35">
      <c r="A16" s="118" t="s">
        <v>28</v>
      </c>
      <c r="B16" s="119"/>
      <c r="C16" s="119"/>
      <c r="D16" s="119"/>
      <c r="E16" s="119"/>
      <c r="F16" s="119"/>
      <c r="G16" s="119"/>
      <c r="H16" s="119"/>
      <c r="I16" s="119"/>
      <c r="J16" s="119"/>
      <c r="K16" s="119"/>
      <c r="L16" s="93"/>
    </row>
    <row r="17" spans="1:12" x14ac:dyDescent="0.35">
      <c r="A17" s="335" t="s">
        <v>42</v>
      </c>
      <c r="B17" s="323"/>
      <c r="C17" s="324"/>
      <c r="D17" s="392" t="s">
        <v>2</v>
      </c>
      <c r="E17" s="392"/>
      <c r="F17" s="392"/>
      <c r="G17" s="392"/>
      <c r="H17" s="392"/>
      <c r="I17" s="392"/>
      <c r="J17" s="392"/>
      <c r="K17" s="392"/>
      <c r="L17" s="392"/>
    </row>
    <row r="18" spans="1:12" ht="28.5" customHeight="1" x14ac:dyDescent="0.35">
      <c r="A18" s="292" t="s">
        <v>238</v>
      </c>
      <c r="B18" s="293"/>
      <c r="C18" s="313"/>
      <c r="D18" s="393" t="s">
        <v>54</v>
      </c>
      <c r="E18" s="393"/>
      <c r="F18" s="393"/>
      <c r="G18" s="393"/>
      <c r="H18" s="393"/>
      <c r="I18" s="393"/>
      <c r="J18" s="393"/>
      <c r="K18" s="393"/>
      <c r="L18" s="393"/>
    </row>
    <row r="19" spans="1:12" ht="15" customHeight="1" x14ac:dyDescent="0.35">
      <c r="A19" s="325"/>
      <c r="B19" s="326"/>
      <c r="C19" s="327"/>
      <c r="D19" s="334" t="s">
        <v>57</v>
      </c>
      <c r="E19" s="334"/>
      <c r="F19" s="314" t="s">
        <v>46</v>
      </c>
      <c r="G19" s="315"/>
      <c r="H19" s="315"/>
      <c r="I19" s="316"/>
      <c r="J19" s="284" t="s">
        <v>49</v>
      </c>
      <c r="K19" s="302" t="s">
        <v>47</v>
      </c>
      <c r="L19" s="284" t="s">
        <v>39</v>
      </c>
    </row>
    <row r="20" spans="1:12" ht="20.25" customHeight="1" x14ac:dyDescent="0.35">
      <c r="A20" s="328"/>
      <c r="B20" s="329"/>
      <c r="C20" s="330"/>
      <c r="D20" s="334"/>
      <c r="E20" s="334"/>
      <c r="F20" s="317"/>
      <c r="G20" s="318"/>
      <c r="H20" s="318"/>
      <c r="I20" s="319"/>
      <c r="J20" s="284"/>
      <c r="K20" s="302"/>
      <c r="L20" s="284"/>
    </row>
    <row r="21" spans="1:12" ht="30" hidden="1" customHeight="1" x14ac:dyDescent="0.35">
      <c r="A21" s="304"/>
      <c r="B21" s="305"/>
      <c r="C21" s="306"/>
      <c r="D21" s="351"/>
      <c r="E21" s="407"/>
      <c r="F21" s="380"/>
      <c r="G21" s="381"/>
      <c r="H21" s="381"/>
      <c r="I21" s="382"/>
      <c r="J21" s="18">
        <f>CEILING(D21*F21,1)</f>
        <v>0</v>
      </c>
      <c r="K21" s="27"/>
      <c r="L21" s="18">
        <f>IF(J21-K21&lt;0,0,J21-K21)</f>
        <v>0</v>
      </c>
    </row>
    <row r="22" spans="1:12" ht="30" customHeight="1" x14ac:dyDescent="0.35">
      <c r="A22" s="304"/>
      <c r="B22" s="305"/>
      <c r="C22" s="306"/>
      <c r="D22" s="351"/>
      <c r="E22" s="407"/>
      <c r="F22" s="380"/>
      <c r="G22" s="381"/>
      <c r="H22" s="381"/>
      <c r="I22" s="382"/>
      <c r="J22" s="18">
        <f>CEILING(D22*F22,1)</f>
        <v>0</v>
      </c>
      <c r="K22" s="27"/>
      <c r="L22" s="18">
        <f>IF(J22-K22&lt;0,0,J22-K22)</f>
        <v>0</v>
      </c>
    </row>
    <row r="23" spans="1:12" ht="30" hidden="1" customHeight="1" x14ac:dyDescent="0.35">
      <c r="A23" s="386"/>
      <c r="B23" s="387"/>
      <c r="C23" s="388"/>
      <c r="D23" s="351"/>
      <c r="E23" s="407"/>
      <c r="F23" s="383"/>
      <c r="G23" s="384"/>
      <c r="H23" s="384"/>
      <c r="I23" s="385"/>
      <c r="J23" s="18">
        <f>CEILING(D23*F23,1)</f>
        <v>0</v>
      </c>
      <c r="K23" s="30"/>
      <c r="L23" s="18">
        <f>IF(J23-K23&lt;0,0,J23-K23)</f>
        <v>0</v>
      </c>
    </row>
    <row r="24" spans="1:12" s="126" customFormat="1" ht="14.4" customHeight="1" x14ac:dyDescent="0.35">
      <c r="A24" s="320" t="s">
        <v>41</v>
      </c>
      <c r="B24" s="321"/>
      <c r="C24" s="321"/>
      <c r="D24" s="321"/>
      <c r="E24" s="321"/>
      <c r="F24" s="321"/>
      <c r="G24" s="321"/>
      <c r="H24" s="321"/>
      <c r="I24" s="32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68"/>
      <c r="B26" s="269"/>
      <c r="C26" s="269"/>
      <c r="D26" s="269"/>
      <c r="E26" s="269"/>
      <c r="F26" s="269"/>
      <c r="G26" s="269"/>
      <c r="H26" s="269"/>
      <c r="I26" s="269"/>
      <c r="J26" s="269"/>
      <c r="K26" s="269"/>
      <c r="L26" s="270"/>
    </row>
    <row r="27" spans="1:12" ht="16.5" hidden="1" customHeight="1" x14ac:dyDescent="0.35">
      <c r="A27" s="271"/>
      <c r="B27" s="272"/>
      <c r="C27" s="272"/>
      <c r="D27" s="272"/>
      <c r="E27" s="272"/>
      <c r="F27" s="272"/>
      <c r="G27" s="272"/>
      <c r="H27" s="272"/>
      <c r="I27" s="272"/>
      <c r="J27" s="272"/>
      <c r="K27" s="272"/>
      <c r="L27" s="273"/>
    </row>
    <row r="28" spans="1:12" x14ac:dyDescent="0.35">
      <c r="A28" s="118" t="s">
        <v>29</v>
      </c>
      <c r="B28" s="119"/>
      <c r="C28" s="119"/>
      <c r="D28" s="119"/>
      <c r="E28" s="119"/>
      <c r="F28" s="119"/>
      <c r="G28" s="119"/>
      <c r="H28" s="119"/>
      <c r="I28" s="119"/>
      <c r="J28" s="119"/>
      <c r="K28" s="119"/>
      <c r="L28" s="93"/>
    </row>
    <row r="29" spans="1:12" ht="29" x14ac:dyDescent="0.35">
      <c r="A29" s="7" t="s">
        <v>10</v>
      </c>
      <c r="B29" s="378" t="s">
        <v>11</v>
      </c>
      <c r="C29" s="379"/>
      <c r="D29" s="97" t="s">
        <v>12</v>
      </c>
      <c r="E29" s="115" t="s">
        <v>184</v>
      </c>
      <c r="F29" s="378" t="s">
        <v>2</v>
      </c>
      <c r="G29" s="389"/>
      <c r="H29" s="389"/>
      <c r="I29" s="389"/>
      <c r="J29" s="389"/>
      <c r="K29" s="389"/>
      <c r="L29" s="379"/>
    </row>
    <row r="30" spans="1:12" ht="47.25" customHeight="1" x14ac:dyDescent="0.35">
      <c r="A30" s="110" t="s">
        <v>19</v>
      </c>
      <c r="B30" s="292" t="s">
        <v>55</v>
      </c>
      <c r="C30" s="313"/>
      <c r="D30" s="83" t="s">
        <v>225</v>
      </c>
      <c r="E30" s="111" t="s">
        <v>226</v>
      </c>
      <c r="F30" s="292" t="s">
        <v>23</v>
      </c>
      <c r="G30" s="293"/>
      <c r="H30" s="293"/>
      <c r="I30" s="293"/>
      <c r="J30" s="293"/>
      <c r="K30" s="293"/>
      <c r="L30" s="313"/>
    </row>
    <row r="31" spans="1:12" ht="15" customHeight="1" x14ac:dyDescent="0.35">
      <c r="A31" s="325"/>
      <c r="B31" s="326"/>
      <c r="C31" s="326"/>
      <c r="D31" s="326"/>
      <c r="E31" s="327"/>
      <c r="F31" s="284" t="s">
        <v>21</v>
      </c>
      <c r="G31" s="302" t="s">
        <v>192</v>
      </c>
      <c r="H31" s="284" t="s">
        <v>22</v>
      </c>
      <c r="I31" s="287" t="s">
        <v>185</v>
      </c>
      <c r="J31" s="284" t="s">
        <v>49</v>
      </c>
      <c r="K31" s="302" t="s">
        <v>47</v>
      </c>
      <c r="L31" s="284" t="s">
        <v>39</v>
      </c>
    </row>
    <row r="32" spans="1:12" s="8" customFormat="1" ht="33.75" customHeight="1" x14ac:dyDescent="0.35">
      <c r="A32" s="328"/>
      <c r="B32" s="329"/>
      <c r="C32" s="329"/>
      <c r="D32" s="329"/>
      <c r="E32" s="330"/>
      <c r="F32" s="284"/>
      <c r="G32" s="302"/>
      <c r="H32" s="284"/>
      <c r="I32" s="288"/>
      <c r="J32" s="284"/>
      <c r="K32" s="302"/>
      <c r="L32" s="284"/>
    </row>
    <row r="33" spans="1:12" s="8" customFormat="1" ht="45" hidden="1" customHeight="1" x14ac:dyDescent="0.35">
      <c r="A33" s="19"/>
      <c r="B33" s="281"/>
      <c r="C33" s="283"/>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281"/>
      <c r="C34" s="283"/>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405"/>
      <c r="C35" s="406"/>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320" t="s">
        <v>41</v>
      </c>
      <c r="B36" s="321"/>
      <c r="C36" s="321"/>
      <c r="D36" s="321"/>
      <c r="E36" s="321"/>
      <c r="F36" s="321"/>
      <c r="G36" s="321"/>
      <c r="H36" s="321"/>
      <c r="I36" s="32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68"/>
      <c r="B38" s="269"/>
      <c r="C38" s="269"/>
      <c r="D38" s="269"/>
      <c r="E38" s="269"/>
      <c r="F38" s="269"/>
      <c r="G38" s="269"/>
      <c r="H38" s="269"/>
      <c r="I38" s="269"/>
      <c r="J38" s="269"/>
      <c r="K38" s="269"/>
      <c r="L38" s="270"/>
    </row>
    <row r="39" spans="1:12" ht="16.5" hidden="1" customHeight="1" x14ac:dyDescent="0.35">
      <c r="A39" s="271"/>
      <c r="B39" s="272"/>
      <c r="C39" s="272"/>
      <c r="D39" s="272"/>
      <c r="E39" s="272"/>
      <c r="F39" s="272"/>
      <c r="G39" s="272"/>
      <c r="H39" s="272"/>
      <c r="I39" s="272"/>
      <c r="J39" s="272"/>
      <c r="K39" s="272"/>
      <c r="L39" s="273"/>
    </row>
    <row r="40" spans="1:12" x14ac:dyDescent="0.35">
      <c r="A40" s="118" t="s">
        <v>30</v>
      </c>
      <c r="B40" s="119"/>
      <c r="C40" s="119"/>
      <c r="D40" s="119"/>
      <c r="E40" s="119"/>
      <c r="F40" s="119"/>
      <c r="G40" s="119"/>
      <c r="H40" s="119"/>
      <c r="I40" s="119"/>
      <c r="J40" s="119"/>
      <c r="K40" s="119"/>
      <c r="L40" s="93"/>
    </row>
    <row r="41" spans="1:12" x14ac:dyDescent="0.35">
      <c r="A41" s="335" t="s">
        <v>14</v>
      </c>
      <c r="B41" s="323"/>
      <c r="C41" s="324"/>
      <c r="D41" s="335" t="s">
        <v>2</v>
      </c>
      <c r="E41" s="323"/>
      <c r="F41" s="323"/>
      <c r="G41" s="323"/>
      <c r="H41" s="323"/>
      <c r="I41" s="323"/>
      <c r="J41" s="323"/>
      <c r="K41" s="323"/>
      <c r="L41" s="324"/>
    </row>
    <row r="42" spans="1:12" ht="30" customHeight="1" x14ac:dyDescent="0.35">
      <c r="A42" s="292" t="s">
        <v>24</v>
      </c>
      <c r="B42" s="293"/>
      <c r="C42" s="313"/>
      <c r="D42" s="292" t="s">
        <v>25</v>
      </c>
      <c r="E42" s="293"/>
      <c r="F42" s="293"/>
      <c r="G42" s="293"/>
      <c r="H42" s="293"/>
      <c r="I42" s="293"/>
      <c r="J42" s="293"/>
      <c r="K42" s="293"/>
      <c r="L42" s="313"/>
    </row>
    <row r="43" spans="1:12" ht="15" customHeight="1" x14ac:dyDescent="0.35">
      <c r="A43" s="325"/>
      <c r="B43" s="326"/>
      <c r="C43" s="327"/>
      <c r="D43" s="334" t="s">
        <v>26</v>
      </c>
      <c r="E43" s="334"/>
      <c r="F43" s="314" t="s">
        <v>280</v>
      </c>
      <c r="G43" s="315"/>
      <c r="H43" s="315"/>
      <c r="I43" s="316"/>
      <c r="J43" s="284" t="s">
        <v>49</v>
      </c>
      <c r="K43" s="302" t="s">
        <v>47</v>
      </c>
      <c r="L43" s="284" t="s">
        <v>39</v>
      </c>
    </row>
    <row r="44" spans="1:12" x14ac:dyDescent="0.35">
      <c r="A44" s="328"/>
      <c r="B44" s="329"/>
      <c r="C44" s="330"/>
      <c r="D44" s="334"/>
      <c r="E44" s="334"/>
      <c r="F44" s="317"/>
      <c r="G44" s="318"/>
      <c r="H44" s="318"/>
      <c r="I44" s="319"/>
      <c r="J44" s="284"/>
      <c r="K44" s="302"/>
      <c r="L44" s="284"/>
    </row>
    <row r="45" spans="1:12" ht="45.75" hidden="1" customHeight="1" x14ac:dyDescent="0.35">
      <c r="A45" s="296"/>
      <c r="B45" s="366"/>
      <c r="C45" s="297"/>
      <c r="D45" s="408"/>
      <c r="E45" s="408"/>
      <c r="F45" s="351"/>
      <c r="G45" s="352"/>
      <c r="H45" s="352"/>
      <c r="I45" s="407"/>
      <c r="J45" s="18">
        <f>CEILING(D45*F45,1)</f>
        <v>0</v>
      </c>
      <c r="K45" s="27"/>
      <c r="L45" s="18">
        <f>IF(J45-K45&lt;0,0,J45-K45)</f>
        <v>0</v>
      </c>
    </row>
    <row r="46" spans="1:12" ht="45.75" customHeight="1" x14ac:dyDescent="0.35">
      <c r="A46" s="296"/>
      <c r="B46" s="366"/>
      <c r="C46" s="297"/>
      <c r="D46" s="408"/>
      <c r="E46" s="408"/>
      <c r="F46" s="351"/>
      <c r="G46" s="352"/>
      <c r="H46" s="352"/>
      <c r="I46" s="407"/>
      <c r="J46" s="18">
        <f>CEILING(D46*F46,1)</f>
        <v>0</v>
      </c>
      <c r="K46" s="27"/>
      <c r="L46" s="18">
        <f>IF(J46-K46&lt;0,0,J46-K46)</f>
        <v>0</v>
      </c>
    </row>
    <row r="47" spans="1:12" ht="45.75" hidden="1" customHeight="1" x14ac:dyDescent="0.35">
      <c r="A47" s="422"/>
      <c r="B47" s="423"/>
      <c r="C47" s="424"/>
      <c r="D47" s="303"/>
      <c r="E47" s="303"/>
      <c r="F47" s="411"/>
      <c r="G47" s="412"/>
      <c r="H47" s="412"/>
      <c r="I47" s="413"/>
      <c r="J47" s="18">
        <f>CEILING(D47*F47,1)</f>
        <v>0</v>
      </c>
      <c r="K47" s="30"/>
      <c r="L47" s="18">
        <f>IF(J47-K47&lt;0,0,J47-K47)</f>
        <v>0</v>
      </c>
    </row>
    <row r="48" spans="1:12" s="126" customFormat="1" ht="14.4" customHeight="1" x14ac:dyDescent="0.35">
      <c r="A48" s="320" t="s">
        <v>41</v>
      </c>
      <c r="B48" s="321"/>
      <c r="C48" s="321"/>
      <c r="D48" s="321"/>
      <c r="E48" s="321"/>
      <c r="F48" s="321"/>
      <c r="G48" s="321"/>
      <c r="H48" s="321"/>
      <c r="I48" s="32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65"/>
      <c r="B50" s="266"/>
      <c r="C50" s="266"/>
      <c r="D50" s="266"/>
      <c r="E50" s="266"/>
      <c r="F50" s="266"/>
      <c r="G50" s="266"/>
      <c r="H50" s="266"/>
      <c r="I50" s="266"/>
      <c r="J50" s="266"/>
      <c r="K50" s="266"/>
      <c r="L50" s="267"/>
    </row>
    <row r="51" spans="1:12" ht="16.5" hidden="1" customHeight="1" x14ac:dyDescent="0.35">
      <c r="A51" s="271"/>
      <c r="B51" s="272"/>
      <c r="C51" s="272"/>
      <c r="D51" s="272"/>
      <c r="E51" s="272"/>
      <c r="F51" s="272"/>
      <c r="G51" s="272"/>
      <c r="H51" s="272"/>
      <c r="I51" s="272"/>
      <c r="J51" s="272"/>
      <c r="K51" s="272"/>
      <c r="L51" s="273"/>
    </row>
    <row r="52" spans="1:12" x14ac:dyDescent="0.35">
      <c r="A52" s="118" t="s">
        <v>32</v>
      </c>
      <c r="B52" s="119"/>
      <c r="C52" s="119"/>
      <c r="D52" s="119"/>
      <c r="E52" s="119"/>
      <c r="F52" s="119"/>
      <c r="G52" s="119"/>
      <c r="H52" s="119"/>
      <c r="I52" s="119"/>
      <c r="J52" s="119"/>
      <c r="K52" s="119"/>
      <c r="L52" s="93"/>
    </row>
    <row r="53" spans="1:12" x14ac:dyDescent="0.35">
      <c r="A53" s="335" t="s">
        <v>13</v>
      </c>
      <c r="B53" s="323"/>
      <c r="C53" s="324"/>
      <c r="D53" s="335" t="s">
        <v>2</v>
      </c>
      <c r="E53" s="323"/>
      <c r="F53" s="323"/>
      <c r="G53" s="323"/>
      <c r="H53" s="323"/>
      <c r="I53" s="323"/>
      <c r="J53" s="323"/>
      <c r="K53" s="323"/>
      <c r="L53" s="324"/>
    </row>
    <row r="54" spans="1:12" ht="28.5" customHeight="1" x14ac:dyDescent="0.35">
      <c r="A54" s="292" t="s">
        <v>31</v>
      </c>
      <c r="B54" s="293"/>
      <c r="C54" s="313"/>
      <c r="D54" s="292" t="s">
        <v>33</v>
      </c>
      <c r="E54" s="293"/>
      <c r="F54" s="293"/>
      <c r="G54" s="293"/>
      <c r="H54" s="293"/>
      <c r="I54" s="293"/>
      <c r="J54" s="293"/>
      <c r="K54" s="293"/>
      <c r="L54" s="313"/>
    </row>
    <row r="55" spans="1:12" ht="15" customHeight="1" x14ac:dyDescent="0.35">
      <c r="A55" s="325"/>
      <c r="B55" s="326"/>
      <c r="C55" s="327"/>
      <c r="D55" s="334" t="s">
        <v>26</v>
      </c>
      <c r="E55" s="334"/>
      <c r="F55" s="314" t="s">
        <v>280</v>
      </c>
      <c r="G55" s="315"/>
      <c r="H55" s="315"/>
      <c r="I55" s="316"/>
      <c r="J55" s="284" t="s">
        <v>49</v>
      </c>
      <c r="K55" s="302" t="s">
        <v>47</v>
      </c>
      <c r="L55" s="284" t="s">
        <v>39</v>
      </c>
    </row>
    <row r="56" spans="1:12" x14ac:dyDescent="0.35">
      <c r="A56" s="328"/>
      <c r="B56" s="329"/>
      <c r="C56" s="330"/>
      <c r="D56" s="334"/>
      <c r="E56" s="334"/>
      <c r="F56" s="317"/>
      <c r="G56" s="318"/>
      <c r="H56" s="318"/>
      <c r="I56" s="319"/>
      <c r="J56" s="284"/>
      <c r="K56" s="302"/>
      <c r="L56" s="284"/>
    </row>
    <row r="57" spans="1:12" ht="30.75" hidden="1" customHeight="1" x14ac:dyDescent="0.35">
      <c r="A57" s="304"/>
      <c r="B57" s="305"/>
      <c r="C57" s="306"/>
      <c r="D57" s="408"/>
      <c r="E57" s="408"/>
      <c r="F57" s="351"/>
      <c r="G57" s="352"/>
      <c r="H57" s="352"/>
      <c r="I57" s="407"/>
      <c r="J57" s="18">
        <f>CEILING(D57*F57,1)</f>
        <v>0</v>
      </c>
      <c r="K57" s="27"/>
      <c r="L57" s="18">
        <f>IF(J57-K57&lt;0,0,J57-K57)</f>
        <v>0</v>
      </c>
    </row>
    <row r="58" spans="1:12" ht="30.75" customHeight="1" x14ac:dyDescent="0.35">
      <c r="A58" s="304"/>
      <c r="B58" s="305"/>
      <c r="C58" s="306"/>
      <c r="D58" s="408"/>
      <c r="E58" s="408"/>
      <c r="F58" s="351"/>
      <c r="G58" s="352"/>
      <c r="H58" s="352"/>
      <c r="I58" s="407"/>
      <c r="J58" s="18">
        <f>CEILING(D58*F58,1)</f>
        <v>0</v>
      </c>
      <c r="K58" s="27"/>
      <c r="L58" s="18">
        <f>IF(J58-K58&lt;0,0,J58-K58)</f>
        <v>0</v>
      </c>
    </row>
    <row r="59" spans="1:12" ht="30" hidden="1" customHeight="1" x14ac:dyDescent="0.35">
      <c r="A59" s="386"/>
      <c r="B59" s="387"/>
      <c r="C59" s="388"/>
      <c r="D59" s="303"/>
      <c r="E59" s="303"/>
      <c r="F59" s="411"/>
      <c r="G59" s="412"/>
      <c r="H59" s="412"/>
      <c r="I59" s="413"/>
      <c r="J59" s="18">
        <f>CEILING(D59*F59,1)</f>
        <v>0</v>
      </c>
      <c r="K59" s="30"/>
      <c r="L59" s="18">
        <f>IF(J59-K59&lt;0,0,J59-K59)</f>
        <v>0</v>
      </c>
    </row>
    <row r="60" spans="1:12" s="126" customFormat="1" ht="14.4" customHeight="1" x14ac:dyDescent="0.35">
      <c r="A60" s="320" t="s">
        <v>41</v>
      </c>
      <c r="B60" s="321"/>
      <c r="C60" s="321"/>
      <c r="D60" s="321"/>
      <c r="E60" s="321"/>
      <c r="F60" s="321"/>
      <c r="G60" s="321"/>
      <c r="H60" s="321"/>
      <c r="I60" s="32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65"/>
      <c r="B62" s="266"/>
      <c r="C62" s="266"/>
      <c r="D62" s="266"/>
      <c r="E62" s="266"/>
      <c r="F62" s="266"/>
      <c r="G62" s="266"/>
      <c r="H62" s="266"/>
      <c r="I62" s="266"/>
      <c r="J62" s="266"/>
      <c r="K62" s="266"/>
      <c r="L62" s="267"/>
    </row>
    <row r="63" spans="1:12" ht="16.5" hidden="1" customHeight="1" x14ac:dyDescent="0.35">
      <c r="A63" s="271"/>
      <c r="B63" s="272"/>
      <c r="C63" s="272"/>
      <c r="D63" s="272"/>
      <c r="E63" s="272"/>
      <c r="F63" s="272"/>
      <c r="G63" s="272"/>
      <c r="H63" s="272"/>
      <c r="I63" s="272"/>
      <c r="J63" s="272"/>
      <c r="K63" s="272"/>
      <c r="L63" s="273"/>
    </row>
    <row r="64" spans="1:12" x14ac:dyDescent="0.35">
      <c r="A64" s="118" t="s">
        <v>34</v>
      </c>
      <c r="B64" s="119"/>
      <c r="C64" s="119"/>
      <c r="D64" s="119"/>
      <c r="E64" s="119"/>
      <c r="F64" s="119"/>
      <c r="G64" s="119"/>
      <c r="H64" s="119"/>
      <c r="I64" s="119"/>
      <c r="J64" s="119"/>
      <c r="K64" s="119"/>
      <c r="L64" s="93"/>
    </row>
    <row r="65" spans="1:12" x14ac:dyDescent="0.35">
      <c r="A65" s="117" t="s">
        <v>186</v>
      </c>
      <c r="B65" s="323" t="s">
        <v>187</v>
      </c>
      <c r="C65" s="324"/>
      <c r="D65" s="335" t="s">
        <v>2</v>
      </c>
      <c r="E65" s="323"/>
      <c r="F65" s="323"/>
      <c r="G65" s="323"/>
      <c r="H65" s="323"/>
      <c r="I65" s="323"/>
      <c r="J65" s="323"/>
      <c r="K65" s="323"/>
      <c r="L65" s="324"/>
    </row>
    <row r="66" spans="1:12" ht="28.5" customHeight="1" x14ac:dyDescent="0.35">
      <c r="A66" s="114" t="s">
        <v>188</v>
      </c>
      <c r="B66" s="293" t="s">
        <v>189</v>
      </c>
      <c r="C66" s="313"/>
      <c r="D66" s="289" t="s">
        <v>35</v>
      </c>
      <c r="E66" s="290"/>
      <c r="F66" s="290"/>
      <c r="G66" s="290"/>
      <c r="H66" s="290"/>
      <c r="I66" s="290"/>
      <c r="J66" s="290"/>
      <c r="K66" s="290"/>
      <c r="L66" s="291"/>
    </row>
    <row r="67" spans="1:12" ht="15" customHeight="1" x14ac:dyDescent="0.35">
      <c r="A67" s="325"/>
      <c r="B67" s="326"/>
      <c r="C67" s="327"/>
      <c r="D67" s="334" t="s">
        <v>26</v>
      </c>
      <c r="E67" s="334"/>
      <c r="F67" s="314" t="s">
        <v>21</v>
      </c>
      <c r="G67" s="315"/>
      <c r="H67" s="315"/>
      <c r="I67" s="316"/>
      <c r="J67" s="284" t="s">
        <v>49</v>
      </c>
      <c r="K67" s="302" t="s">
        <v>47</v>
      </c>
      <c r="L67" s="284" t="s">
        <v>39</v>
      </c>
    </row>
    <row r="68" spans="1:12" ht="14.25" customHeight="1" x14ac:dyDescent="0.35">
      <c r="A68" s="328"/>
      <c r="B68" s="329"/>
      <c r="C68" s="330"/>
      <c r="D68" s="334"/>
      <c r="E68" s="334"/>
      <c r="F68" s="317"/>
      <c r="G68" s="318"/>
      <c r="H68" s="318"/>
      <c r="I68" s="319"/>
      <c r="J68" s="284"/>
      <c r="K68" s="302"/>
      <c r="L68" s="284"/>
    </row>
    <row r="69" spans="1:12" ht="30" hidden="1" customHeight="1" x14ac:dyDescent="0.35">
      <c r="A69" s="108"/>
      <c r="B69" s="331"/>
      <c r="C69" s="332"/>
      <c r="D69" s="333"/>
      <c r="E69" s="333"/>
      <c r="F69" s="307"/>
      <c r="G69" s="308"/>
      <c r="H69" s="308"/>
      <c r="I69" s="309"/>
      <c r="J69" s="18">
        <f>CEILING(D69*F69,1)</f>
        <v>0</v>
      </c>
      <c r="K69" s="27"/>
      <c r="L69" s="18">
        <f>IF(J69-K69&lt;0,0,J69-K69)</f>
        <v>0</v>
      </c>
    </row>
    <row r="70" spans="1:12" ht="30" customHeight="1" x14ac:dyDescent="0.35">
      <c r="A70" s="108"/>
      <c r="B70" s="331"/>
      <c r="C70" s="332"/>
      <c r="D70" s="333"/>
      <c r="E70" s="333"/>
      <c r="F70" s="307"/>
      <c r="G70" s="308"/>
      <c r="H70" s="308"/>
      <c r="I70" s="309"/>
      <c r="J70" s="18">
        <f>CEILING(D70*F70,1)</f>
        <v>0</v>
      </c>
      <c r="K70" s="27"/>
      <c r="L70" s="18">
        <f>IF(J70-K70&lt;0,0,J70-K70)</f>
        <v>0</v>
      </c>
    </row>
    <row r="71" spans="1:12" ht="30" hidden="1" customHeight="1" x14ac:dyDescent="0.35">
      <c r="A71" s="109"/>
      <c r="B71" s="346"/>
      <c r="C71" s="347"/>
      <c r="D71" s="345"/>
      <c r="E71" s="345"/>
      <c r="F71" s="336"/>
      <c r="G71" s="337"/>
      <c r="H71" s="337"/>
      <c r="I71" s="338"/>
      <c r="J71" s="18">
        <f>CEILING(D71*F71,1)</f>
        <v>0</v>
      </c>
      <c r="K71" s="30"/>
      <c r="L71" s="18">
        <f>IF(J71-K71&lt;0,0,J71-K71)</f>
        <v>0</v>
      </c>
    </row>
    <row r="72" spans="1:12" s="126" customFormat="1" ht="14.4" customHeight="1" x14ac:dyDescent="0.35">
      <c r="A72" s="320" t="s">
        <v>41</v>
      </c>
      <c r="B72" s="321"/>
      <c r="C72" s="321"/>
      <c r="D72" s="321"/>
      <c r="E72" s="321"/>
      <c r="F72" s="321"/>
      <c r="G72" s="321"/>
      <c r="H72" s="321"/>
      <c r="I72" s="32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339"/>
      <c r="B74" s="340"/>
      <c r="C74" s="340"/>
      <c r="D74" s="340"/>
      <c r="E74" s="340"/>
      <c r="F74" s="340"/>
      <c r="G74" s="340"/>
      <c r="H74" s="340"/>
      <c r="I74" s="340"/>
      <c r="J74" s="340"/>
      <c r="K74" s="340"/>
      <c r="L74" s="341"/>
    </row>
    <row r="75" spans="1:12" ht="16.5" hidden="1" customHeight="1" x14ac:dyDescent="0.35">
      <c r="A75" s="342"/>
      <c r="B75" s="343"/>
      <c r="C75" s="343"/>
      <c r="D75" s="343"/>
      <c r="E75" s="343"/>
      <c r="F75" s="343"/>
      <c r="G75" s="343"/>
      <c r="H75" s="343"/>
      <c r="I75" s="343"/>
      <c r="J75" s="343"/>
      <c r="K75" s="343"/>
      <c r="L75" s="344"/>
    </row>
    <row r="76" spans="1:12" x14ac:dyDescent="0.35">
      <c r="A76" s="390" t="s">
        <v>190</v>
      </c>
      <c r="B76" s="391"/>
      <c r="C76" s="120"/>
      <c r="D76" s="120"/>
      <c r="E76" s="120"/>
      <c r="F76" s="120"/>
      <c r="G76" s="120"/>
      <c r="H76" s="120"/>
      <c r="I76" s="120"/>
      <c r="J76" s="120"/>
      <c r="K76" s="120"/>
      <c r="L76" s="90"/>
    </row>
    <row r="77" spans="1:12" x14ac:dyDescent="0.35">
      <c r="A77" s="294" t="s">
        <v>15</v>
      </c>
      <c r="B77" s="295"/>
      <c r="C77" s="294" t="s">
        <v>186</v>
      </c>
      <c r="D77" s="295"/>
      <c r="E77" s="295"/>
      <c r="F77" s="295"/>
      <c r="G77" s="295"/>
      <c r="H77" s="294" t="s">
        <v>277</v>
      </c>
      <c r="I77" s="298"/>
      <c r="J77" s="295"/>
      <c r="K77" s="295"/>
      <c r="L77" s="298"/>
    </row>
    <row r="78" spans="1:12" ht="100" customHeight="1" x14ac:dyDescent="0.35">
      <c r="A78" s="292" t="s">
        <v>255</v>
      </c>
      <c r="B78" s="293"/>
      <c r="C78" s="292" t="s">
        <v>196</v>
      </c>
      <c r="D78" s="293"/>
      <c r="E78" s="293"/>
      <c r="F78" s="293"/>
      <c r="G78" s="293"/>
      <c r="H78" s="292" t="s">
        <v>296</v>
      </c>
      <c r="I78" s="313"/>
      <c r="J78" s="299"/>
      <c r="K78" s="299"/>
      <c r="L78" s="300"/>
    </row>
    <row r="79" spans="1:12" ht="15" customHeight="1" x14ac:dyDescent="0.35">
      <c r="A79" s="41"/>
      <c r="B79" s="39"/>
      <c r="C79" s="39"/>
      <c r="D79" s="39"/>
      <c r="E79" s="39"/>
      <c r="F79" s="39"/>
      <c r="G79" s="39"/>
      <c r="H79" s="87"/>
      <c r="I79" s="40"/>
      <c r="J79" s="284" t="s">
        <v>49</v>
      </c>
      <c r="K79" s="302" t="s">
        <v>47</v>
      </c>
      <c r="L79" s="284" t="s">
        <v>39</v>
      </c>
    </row>
    <row r="80" spans="1:12" x14ac:dyDescent="0.35">
      <c r="A80" s="60"/>
      <c r="B80" s="61"/>
      <c r="C80" s="61"/>
      <c r="D80" s="61"/>
      <c r="E80" s="61"/>
      <c r="F80" s="61"/>
      <c r="G80" s="61"/>
      <c r="H80" s="60"/>
      <c r="I80" s="62"/>
      <c r="J80" s="301"/>
      <c r="K80" s="302"/>
      <c r="L80" s="284"/>
    </row>
    <row r="81" spans="1:12" ht="30" hidden="1" customHeight="1" x14ac:dyDescent="0.35">
      <c r="A81" s="296"/>
      <c r="B81" s="297"/>
      <c r="C81" s="348"/>
      <c r="D81" s="349"/>
      <c r="E81" s="349"/>
      <c r="F81" s="349"/>
      <c r="G81" s="349"/>
      <c r="H81" s="348"/>
      <c r="I81" s="350"/>
      <c r="J81" s="25"/>
      <c r="K81" s="27"/>
      <c r="L81" s="18">
        <f>IF(J81-K81&lt;0,0,J81-K81)</f>
        <v>0</v>
      </c>
    </row>
    <row r="82" spans="1:12" ht="30" customHeight="1" x14ac:dyDescent="0.35">
      <c r="A82" s="296"/>
      <c r="B82" s="297"/>
      <c r="C82" s="348"/>
      <c r="D82" s="349"/>
      <c r="E82" s="349"/>
      <c r="F82" s="349"/>
      <c r="G82" s="349"/>
      <c r="H82" s="348"/>
      <c r="I82" s="350"/>
      <c r="J82" s="25"/>
      <c r="K82" s="27"/>
      <c r="L82" s="18">
        <f>IF(J82-K82&lt;0,0,J82-K82)</f>
        <v>0</v>
      </c>
    </row>
    <row r="83" spans="1:12" ht="30" hidden="1" customHeight="1" x14ac:dyDescent="0.35">
      <c r="A83" s="296"/>
      <c r="B83" s="297"/>
      <c r="C83" s="348"/>
      <c r="D83" s="349"/>
      <c r="E83" s="349"/>
      <c r="F83" s="349"/>
      <c r="G83" s="349"/>
      <c r="H83" s="348"/>
      <c r="I83" s="350"/>
      <c r="J83" s="99"/>
      <c r="K83" s="100"/>
      <c r="L83" s="29">
        <f>IF(J83-K83&lt;0,0,J83-K83)</f>
        <v>0</v>
      </c>
    </row>
    <row r="84" spans="1:12" s="126" customFormat="1" ht="14.4" customHeight="1" x14ac:dyDescent="0.35">
      <c r="A84" s="320" t="s">
        <v>41</v>
      </c>
      <c r="B84" s="321"/>
      <c r="C84" s="321"/>
      <c r="D84" s="321"/>
      <c r="E84" s="321"/>
      <c r="F84" s="321"/>
      <c r="G84" s="321"/>
      <c r="H84" s="321"/>
      <c r="I84" s="322"/>
      <c r="J84" s="125">
        <f>SUM(J81:J83)+J93</f>
        <v>0</v>
      </c>
      <c r="K84" s="125">
        <f>SUM(K81:K83)+K93</f>
        <v>0</v>
      </c>
      <c r="L84" s="125">
        <f>SUM(L81:L83)+L93</f>
        <v>0</v>
      </c>
    </row>
    <row r="85" spans="1:12" s="126" customFormat="1" ht="14.4" customHeight="1" x14ac:dyDescent="0.35">
      <c r="A85" s="376" t="s">
        <v>297</v>
      </c>
      <c r="B85" s="377"/>
      <c r="C85" s="135"/>
      <c r="D85" s="135"/>
      <c r="E85" s="135"/>
      <c r="F85" s="132"/>
      <c r="G85" s="132"/>
      <c r="H85" s="132"/>
      <c r="I85" s="132"/>
      <c r="J85" s="133"/>
      <c r="K85" s="133"/>
      <c r="L85" s="134"/>
    </row>
    <row r="86" spans="1:12" s="126" customFormat="1" ht="14.4" customHeight="1" x14ac:dyDescent="0.35">
      <c r="A86" s="136" t="s">
        <v>10</v>
      </c>
      <c r="B86" s="310" t="s">
        <v>11</v>
      </c>
      <c r="C86" s="311"/>
      <c r="D86" s="310" t="s">
        <v>12</v>
      </c>
      <c r="E86" s="312"/>
      <c r="F86" s="311"/>
      <c r="G86" s="310" t="s">
        <v>2</v>
      </c>
      <c r="H86" s="312"/>
      <c r="I86" s="312"/>
      <c r="J86" s="312"/>
      <c r="K86" s="312"/>
      <c r="L86" s="311"/>
    </row>
    <row r="87" spans="1:12" s="126" customFormat="1" ht="43.25" customHeight="1" x14ac:dyDescent="0.35">
      <c r="A87" s="110" t="s">
        <v>19</v>
      </c>
      <c r="B87" s="292" t="s">
        <v>55</v>
      </c>
      <c r="C87" s="313"/>
      <c r="D87" s="292" t="s">
        <v>20</v>
      </c>
      <c r="E87" s="293"/>
      <c r="F87" s="313"/>
      <c r="G87" s="292" t="s">
        <v>23</v>
      </c>
      <c r="H87" s="293"/>
      <c r="I87" s="293"/>
      <c r="J87" s="293"/>
      <c r="K87" s="293"/>
      <c r="L87" s="313"/>
    </row>
    <row r="88" spans="1:12" s="126" customFormat="1" ht="8.4" customHeight="1" x14ac:dyDescent="0.35">
      <c r="A88" s="314"/>
      <c r="B88" s="315"/>
      <c r="C88" s="315"/>
      <c r="D88" s="315"/>
      <c r="E88" s="315"/>
      <c r="F88" s="316"/>
      <c r="G88" s="284" t="s">
        <v>21</v>
      </c>
      <c r="H88" s="285" t="s">
        <v>45</v>
      </c>
      <c r="I88" s="287" t="s">
        <v>22</v>
      </c>
      <c r="J88" s="287" t="s">
        <v>49</v>
      </c>
      <c r="K88" s="285" t="s">
        <v>47</v>
      </c>
      <c r="L88" s="287" t="s">
        <v>39</v>
      </c>
    </row>
    <row r="89" spans="1:12" s="126" customFormat="1" ht="29.4" customHeight="1" x14ac:dyDescent="0.35">
      <c r="A89" s="317"/>
      <c r="B89" s="318"/>
      <c r="C89" s="318"/>
      <c r="D89" s="318"/>
      <c r="E89" s="318"/>
      <c r="F89" s="319"/>
      <c r="G89" s="284"/>
      <c r="H89" s="286"/>
      <c r="I89" s="288"/>
      <c r="J89" s="288"/>
      <c r="K89" s="286"/>
      <c r="L89" s="288"/>
    </row>
    <row r="90" spans="1:12" s="126" customFormat="1" ht="14.4" hidden="1" customHeight="1" x14ac:dyDescent="0.35">
      <c r="A90" s="19"/>
      <c r="B90" s="281"/>
      <c r="C90" s="283"/>
      <c r="D90" s="281"/>
      <c r="E90" s="282"/>
      <c r="F90" s="283"/>
      <c r="G90" s="26"/>
      <c r="H90" s="20"/>
      <c r="I90" s="20"/>
      <c r="J90" s="18">
        <f>CEILING(G90*H90*I90,1)</f>
        <v>0</v>
      </c>
      <c r="K90" s="20"/>
      <c r="L90" s="18">
        <f>IF(J90-K90&lt;0,0,J90-K90)</f>
        <v>0</v>
      </c>
    </row>
    <row r="91" spans="1:12" s="126" customFormat="1" ht="30" customHeight="1" x14ac:dyDescent="0.35">
      <c r="A91" s="19"/>
      <c r="B91" s="281"/>
      <c r="C91" s="283"/>
      <c r="D91" s="281"/>
      <c r="E91" s="282"/>
      <c r="F91" s="283"/>
      <c r="G91" s="26"/>
      <c r="H91" s="20"/>
      <c r="I91" s="20"/>
      <c r="J91" s="18">
        <f>CEILING(G91*H91*I91,1)</f>
        <v>0</v>
      </c>
      <c r="K91" s="20"/>
      <c r="L91" s="18">
        <f>IF(J91-K91&lt;0,0,J91-K91)</f>
        <v>0</v>
      </c>
    </row>
    <row r="92" spans="1:12" s="126" customFormat="1" ht="14.4" hidden="1" customHeight="1" x14ac:dyDescent="0.35">
      <c r="A92" s="19"/>
      <c r="B92" s="281"/>
      <c r="C92" s="283"/>
      <c r="D92" s="281"/>
      <c r="E92" s="282"/>
      <c r="F92" s="283"/>
      <c r="G92" s="26"/>
      <c r="H92" s="20"/>
      <c r="I92" s="20"/>
      <c r="J92" s="18">
        <f>CEILING(G92*H92*I92,1)</f>
        <v>0</v>
      </c>
      <c r="K92" s="20"/>
      <c r="L92" s="18">
        <f>IF(J92-K92&lt;0,0,J92-K92)</f>
        <v>0</v>
      </c>
    </row>
    <row r="93" spans="1:12" s="126" customFormat="1" ht="14.4" customHeight="1" x14ac:dyDescent="0.35">
      <c r="A93" s="278" t="s">
        <v>16</v>
      </c>
      <c r="B93" s="279"/>
      <c r="C93" s="279"/>
      <c r="D93" s="279"/>
      <c r="E93" s="279"/>
      <c r="F93" s="279"/>
      <c r="G93" s="279"/>
      <c r="H93" s="279"/>
      <c r="I93" s="280"/>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65"/>
      <c r="B95" s="266"/>
      <c r="C95" s="266"/>
      <c r="D95" s="266"/>
      <c r="E95" s="266"/>
      <c r="F95" s="266"/>
      <c r="G95" s="266"/>
      <c r="H95" s="266"/>
      <c r="I95" s="266"/>
      <c r="J95" s="266"/>
      <c r="K95" s="266"/>
      <c r="L95" s="267"/>
    </row>
    <row r="96" spans="1:12" ht="16.5" hidden="1" customHeight="1" x14ac:dyDescent="0.35">
      <c r="A96" s="271"/>
      <c r="B96" s="272"/>
      <c r="C96" s="272"/>
      <c r="D96" s="272"/>
      <c r="E96" s="272"/>
      <c r="F96" s="272"/>
      <c r="G96" s="272"/>
      <c r="H96" s="272"/>
      <c r="I96" s="272"/>
      <c r="J96" s="272"/>
      <c r="K96" s="272"/>
      <c r="L96" s="273"/>
    </row>
    <row r="97" spans="1:12" ht="17.399999999999999" customHeight="1" x14ac:dyDescent="0.35">
      <c r="A97" s="425" t="s">
        <v>191</v>
      </c>
      <c r="B97" s="426"/>
      <c r="C97" s="119"/>
      <c r="D97" s="119"/>
      <c r="E97" s="119"/>
      <c r="F97" s="119"/>
      <c r="G97" s="119"/>
      <c r="H97" s="119"/>
      <c r="I97" s="119"/>
      <c r="J97" s="119"/>
      <c r="K97" s="119"/>
      <c r="L97" s="93"/>
    </row>
    <row r="98" spans="1:12" ht="28.25" customHeight="1" x14ac:dyDescent="0.35">
      <c r="A98" s="294" t="s">
        <v>15</v>
      </c>
      <c r="B98" s="298"/>
      <c r="C98" s="294" t="s">
        <v>186</v>
      </c>
      <c r="D98" s="295"/>
      <c r="E98" s="295"/>
      <c r="F98" s="295"/>
      <c r="G98" s="295"/>
      <c r="H98" s="294" t="s">
        <v>277</v>
      </c>
      <c r="I98" s="298"/>
      <c r="J98" s="91"/>
      <c r="K98" s="91"/>
      <c r="L98" s="92"/>
    </row>
    <row r="99" spans="1:12" ht="100" customHeight="1" x14ac:dyDescent="0.35">
      <c r="A99" s="292" t="s">
        <v>197</v>
      </c>
      <c r="B99" s="313"/>
      <c r="C99" s="292" t="s">
        <v>198</v>
      </c>
      <c r="D99" s="293"/>
      <c r="E99" s="293"/>
      <c r="F99" s="293"/>
      <c r="G99" s="293"/>
      <c r="H99" s="292" t="s">
        <v>296</v>
      </c>
      <c r="I99" s="313"/>
      <c r="J99" s="64"/>
      <c r="K99" s="64"/>
      <c r="L99" s="89"/>
    </row>
    <row r="100" spans="1:12" ht="23.4" customHeight="1" x14ac:dyDescent="0.35">
      <c r="A100" s="325"/>
      <c r="B100" s="326"/>
      <c r="C100" s="88"/>
      <c r="D100" s="88"/>
      <c r="E100" s="88"/>
      <c r="F100" s="88"/>
      <c r="G100" s="88"/>
      <c r="H100" s="87"/>
      <c r="I100" s="127"/>
      <c r="J100" s="284" t="s">
        <v>49</v>
      </c>
      <c r="K100" s="302" t="s">
        <v>47</v>
      </c>
      <c r="L100" s="284" t="s">
        <v>39</v>
      </c>
    </row>
    <row r="101" spans="1:12" ht="30" customHeight="1" x14ac:dyDescent="0.35">
      <c r="A101" s="328"/>
      <c r="B101" s="329"/>
      <c r="C101" s="61"/>
      <c r="D101" s="61"/>
      <c r="E101" s="61"/>
      <c r="F101" s="61"/>
      <c r="G101" s="61"/>
      <c r="H101" s="60"/>
      <c r="I101" s="62"/>
      <c r="J101" s="301"/>
      <c r="K101" s="302"/>
      <c r="L101" s="284"/>
    </row>
    <row r="102" spans="1:12" ht="30" hidden="1" customHeight="1" x14ac:dyDescent="0.35">
      <c r="A102" s="296"/>
      <c r="B102" s="297"/>
      <c r="C102" s="348"/>
      <c r="D102" s="349"/>
      <c r="E102" s="349"/>
      <c r="F102" s="349"/>
      <c r="G102" s="349"/>
      <c r="H102" s="348"/>
      <c r="I102" s="350"/>
      <c r="J102" s="25"/>
      <c r="K102" s="27"/>
      <c r="L102" s="18">
        <f>IF(J102-K102&lt;0,0,J102-K102)</f>
        <v>0</v>
      </c>
    </row>
    <row r="103" spans="1:12" ht="30" customHeight="1" x14ac:dyDescent="0.35">
      <c r="A103" s="296"/>
      <c r="B103" s="297"/>
      <c r="C103" s="348"/>
      <c r="D103" s="349"/>
      <c r="E103" s="349"/>
      <c r="F103" s="349"/>
      <c r="G103" s="349"/>
      <c r="H103" s="348"/>
      <c r="I103" s="350"/>
      <c r="J103" s="25"/>
      <c r="K103" s="27"/>
      <c r="L103" s="18">
        <f>IF(J103-K103&lt;0,0,J103-K103)</f>
        <v>0</v>
      </c>
    </row>
    <row r="104" spans="1:12" hidden="1" x14ac:dyDescent="0.35">
      <c r="A104" s="409"/>
      <c r="B104" s="410"/>
      <c r="C104" s="409"/>
      <c r="D104" s="421"/>
      <c r="E104" s="421"/>
      <c r="F104" s="421"/>
      <c r="G104" s="421"/>
      <c r="H104" s="409"/>
      <c r="I104" s="410"/>
      <c r="J104" s="35"/>
      <c r="K104" s="36"/>
      <c r="L104" s="29">
        <f>IF(J104-K104&lt;0,0,J104-K104)</f>
        <v>0</v>
      </c>
    </row>
    <row r="105" spans="1:12" s="126" customFormat="1" ht="14.4" customHeight="1" x14ac:dyDescent="0.35">
      <c r="A105" s="320" t="s">
        <v>41</v>
      </c>
      <c r="B105" s="321"/>
      <c r="C105" s="321"/>
      <c r="D105" s="321"/>
      <c r="E105" s="321"/>
      <c r="F105" s="321"/>
      <c r="G105" s="321"/>
      <c r="H105" s="321"/>
      <c r="I105" s="322"/>
      <c r="J105" s="125">
        <f>SUM(J102:J104)+J114</f>
        <v>0</v>
      </c>
      <c r="K105" s="125">
        <f>SUM(K102:K104)+K114</f>
        <v>0</v>
      </c>
      <c r="L105" s="125">
        <f>SUM(L102:L104)+L114</f>
        <v>0</v>
      </c>
    </row>
    <row r="106" spans="1:12" s="126" customFormat="1" ht="14.4" customHeight="1" x14ac:dyDescent="0.35">
      <c r="A106" s="419" t="s">
        <v>297</v>
      </c>
      <c r="B106" s="420"/>
      <c r="C106" s="140"/>
      <c r="D106" s="140"/>
      <c r="E106" s="140"/>
      <c r="F106" s="140"/>
      <c r="G106" s="140"/>
      <c r="H106" s="132"/>
      <c r="I106" s="132"/>
      <c r="J106" s="133"/>
      <c r="K106" s="133"/>
      <c r="L106" s="134"/>
    </row>
    <row r="107" spans="1:12" s="126" customFormat="1" ht="14.4" customHeight="1" x14ac:dyDescent="0.35">
      <c r="A107" s="136" t="s">
        <v>10</v>
      </c>
      <c r="B107" s="310" t="s">
        <v>11</v>
      </c>
      <c r="C107" s="311"/>
      <c r="D107" s="310" t="s">
        <v>12</v>
      </c>
      <c r="E107" s="312"/>
      <c r="F107" s="311"/>
      <c r="G107" s="310" t="s">
        <v>2</v>
      </c>
      <c r="H107" s="312"/>
      <c r="I107" s="312"/>
      <c r="J107" s="312"/>
      <c r="K107" s="312"/>
      <c r="L107" s="311"/>
    </row>
    <row r="108" spans="1:12" s="126" customFormat="1" ht="43.25" customHeight="1" x14ac:dyDescent="0.35">
      <c r="A108" s="110" t="s">
        <v>19</v>
      </c>
      <c r="B108" s="292" t="s">
        <v>55</v>
      </c>
      <c r="C108" s="313"/>
      <c r="D108" s="292" t="s">
        <v>20</v>
      </c>
      <c r="E108" s="293"/>
      <c r="F108" s="313"/>
      <c r="G108" s="292" t="s">
        <v>23</v>
      </c>
      <c r="H108" s="293"/>
      <c r="I108" s="293"/>
      <c r="J108" s="293"/>
      <c r="K108" s="293"/>
      <c r="L108" s="313"/>
    </row>
    <row r="109" spans="1:12" s="126" customFormat="1" ht="8.4" customHeight="1" x14ac:dyDescent="0.35">
      <c r="A109" s="314"/>
      <c r="B109" s="315"/>
      <c r="C109" s="315"/>
      <c r="D109" s="315"/>
      <c r="E109" s="315"/>
      <c r="F109" s="316"/>
      <c r="G109" s="284" t="s">
        <v>21</v>
      </c>
      <c r="H109" s="285" t="s">
        <v>45</v>
      </c>
      <c r="I109" s="287" t="s">
        <v>22</v>
      </c>
      <c r="J109" s="287" t="s">
        <v>49</v>
      </c>
      <c r="K109" s="285" t="s">
        <v>47</v>
      </c>
      <c r="L109" s="287" t="s">
        <v>39</v>
      </c>
    </row>
    <row r="110" spans="1:12" s="126" customFormat="1" ht="29.4" customHeight="1" x14ac:dyDescent="0.35">
      <c r="A110" s="317"/>
      <c r="B110" s="318"/>
      <c r="C110" s="318"/>
      <c r="D110" s="318"/>
      <c r="E110" s="318"/>
      <c r="F110" s="319"/>
      <c r="G110" s="284"/>
      <c r="H110" s="286"/>
      <c r="I110" s="288"/>
      <c r="J110" s="288"/>
      <c r="K110" s="286"/>
      <c r="L110" s="288"/>
    </row>
    <row r="111" spans="1:12" s="126" customFormat="1" ht="14.4" hidden="1" customHeight="1" x14ac:dyDescent="0.35">
      <c r="A111" s="19"/>
      <c r="B111" s="281"/>
      <c r="C111" s="283"/>
      <c r="D111" s="281"/>
      <c r="E111" s="282"/>
      <c r="F111" s="283"/>
      <c r="G111" s="26"/>
      <c r="H111" s="20"/>
      <c r="I111" s="20"/>
      <c r="J111" s="18">
        <f>CEILING(G111*H111*I111,1)</f>
        <v>0</v>
      </c>
      <c r="K111" s="20"/>
      <c r="L111" s="18">
        <f>IF(J111-K111&lt;0,0,J111-K111)</f>
        <v>0</v>
      </c>
    </row>
    <row r="112" spans="1:12" s="126" customFormat="1" ht="30" customHeight="1" x14ac:dyDescent="0.35">
      <c r="A112" s="19"/>
      <c r="B112" s="281"/>
      <c r="C112" s="283"/>
      <c r="D112" s="281"/>
      <c r="E112" s="282"/>
      <c r="F112" s="283"/>
      <c r="G112" s="26"/>
      <c r="H112" s="20"/>
      <c r="I112" s="20"/>
      <c r="J112" s="18">
        <f>CEILING(G112*H112*I112,1)</f>
        <v>0</v>
      </c>
      <c r="K112" s="20"/>
      <c r="L112" s="18">
        <f>IF(J112-K112&lt;0,0,J112-K112)</f>
        <v>0</v>
      </c>
    </row>
    <row r="113" spans="1:12" s="126" customFormat="1" ht="14.4" hidden="1" customHeight="1" x14ac:dyDescent="0.35">
      <c r="A113" s="19"/>
      <c r="B113" s="281"/>
      <c r="C113" s="283"/>
      <c r="D113" s="281"/>
      <c r="E113" s="282"/>
      <c r="F113" s="283"/>
      <c r="G113" s="26"/>
      <c r="H113" s="20"/>
      <c r="I113" s="20"/>
      <c r="J113" s="18">
        <f>CEILING(G113*H113*I113,1)</f>
        <v>0</v>
      </c>
      <c r="K113" s="20"/>
      <c r="L113" s="18">
        <f>IF(J113-K113&lt;0,0,J113-K113)</f>
        <v>0</v>
      </c>
    </row>
    <row r="114" spans="1:12" s="126" customFormat="1" ht="14.4" customHeight="1" x14ac:dyDescent="0.35">
      <c r="A114" s="278" t="s">
        <v>16</v>
      </c>
      <c r="B114" s="279"/>
      <c r="C114" s="279"/>
      <c r="D114" s="279"/>
      <c r="E114" s="279"/>
      <c r="F114" s="279"/>
      <c r="G114" s="279"/>
      <c r="H114" s="279"/>
      <c r="I114" s="280"/>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68"/>
      <c r="B116" s="269"/>
      <c r="C116" s="269"/>
      <c r="D116" s="269"/>
      <c r="E116" s="269"/>
      <c r="F116" s="269"/>
      <c r="G116" s="269"/>
      <c r="H116" s="269"/>
      <c r="I116" s="269"/>
      <c r="J116" s="269"/>
      <c r="K116" s="269"/>
      <c r="L116" s="270"/>
    </row>
    <row r="117" spans="1:12" ht="16.5" hidden="1" customHeight="1" x14ac:dyDescent="0.35">
      <c r="A117" s="271"/>
      <c r="B117" s="272"/>
      <c r="C117" s="272"/>
      <c r="D117" s="272"/>
      <c r="E117" s="272"/>
      <c r="F117" s="272"/>
      <c r="G117" s="272"/>
      <c r="H117" s="272"/>
      <c r="I117" s="272"/>
      <c r="J117" s="272"/>
      <c r="K117" s="272"/>
      <c r="L117" s="273"/>
    </row>
    <row r="118" spans="1:12" x14ac:dyDescent="0.35">
      <c r="A118" s="94" t="s">
        <v>274</v>
      </c>
      <c r="B118" s="95"/>
      <c r="C118" s="95"/>
      <c r="D118" s="95"/>
      <c r="E118" s="95"/>
      <c r="F118" s="95"/>
      <c r="G118" s="95"/>
      <c r="H118" s="95"/>
      <c r="I118" s="95"/>
      <c r="J118" s="95"/>
      <c r="K118" s="95"/>
      <c r="L118" s="96"/>
    </row>
    <row r="119" spans="1:12" ht="14" customHeight="1" x14ac:dyDescent="0.35">
      <c r="A119" s="357" t="s">
        <v>36</v>
      </c>
      <c r="B119" s="356"/>
      <c r="C119" s="355" t="s">
        <v>2</v>
      </c>
      <c r="D119" s="355"/>
      <c r="E119" s="355"/>
      <c r="F119" s="355"/>
      <c r="G119" s="355"/>
      <c r="H119" s="355"/>
      <c r="I119" s="355"/>
      <c r="J119" s="355"/>
      <c r="K119" s="355"/>
      <c r="L119" s="356"/>
    </row>
    <row r="120" spans="1:12" ht="41" customHeight="1" x14ac:dyDescent="0.35">
      <c r="A120" s="292" t="s">
        <v>194</v>
      </c>
      <c r="B120" s="313"/>
      <c r="C120" s="293" t="s">
        <v>195</v>
      </c>
      <c r="D120" s="293"/>
      <c r="E120" s="293"/>
      <c r="F120" s="293"/>
      <c r="G120" s="293"/>
      <c r="H120" s="293"/>
      <c r="I120" s="293"/>
      <c r="J120" s="293"/>
      <c r="K120" s="293"/>
      <c r="L120" s="313"/>
    </row>
    <row r="121" spans="1:12" ht="26.4" customHeight="1" x14ac:dyDescent="0.35">
      <c r="A121" s="87"/>
      <c r="B121" s="88"/>
      <c r="C121" s="358" t="s">
        <v>192</v>
      </c>
      <c r="D121" s="359"/>
      <c r="E121" s="362" t="s">
        <v>184</v>
      </c>
      <c r="F121" s="314" t="s">
        <v>21</v>
      </c>
      <c r="G121" s="315"/>
      <c r="H121" s="314" t="s">
        <v>193</v>
      </c>
      <c r="I121" s="316"/>
      <c r="J121" s="287" t="s">
        <v>49</v>
      </c>
      <c r="K121" s="285" t="s">
        <v>47</v>
      </c>
      <c r="L121" s="287" t="s">
        <v>39</v>
      </c>
    </row>
    <row r="122" spans="1:12" ht="26.4" customHeight="1" x14ac:dyDescent="0.35">
      <c r="A122" s="41"/>
      <c r="B122" s="39"/>
      <c r="C122" s="360"/>
      <c r="D122" s="361"/>
      <c r="E122" s="363"/>
      <c r="F122" s="317"/>
      <c r="G122" s="318"/>
      <c r="H122" s="317"/>
      <c r="I122" s="319"/>
      <c r="J122" s="288"/>
      <c r="K122" s="286"/>
      <c r="L122" s="288"/>
    </row>
    <row r="123" spans="1:12" ht="18" hidden="1" customHeight="1" x14ac:dyDescent="0.35">
      <c r="A123" s="296"/>
      <c r="B123" s="297"/>
      <c r="C123" s="348"/>
      <c r="D123" s="350"/>
      <c r="E123" s="28"/>
      <c r="F123" s="351"/>
      <c r="G123" s="352"/>
      <c r="H123" s="353"/>
      <c r="I123" s="354"/>
      <c r="J123" s="82">
        <f>CEILING(C123*F123*H123,1)</f>
        <v>0</v>
      </c>
      <c r="K123" s="27"/>
      <c r="L123" s="18">
        <f>IF(J123-K123&lt;0,0,J123-K123)</f>
        <v>0</v>
      </c>
    </row>
    <row r="124" spans="1:12" ht="30" customHeight="1" x14ac:dyDescent="0.35">
      <c r="A124" s="296"/>
      <c r="B124" s="297"/>
      <c r="C124" s="348"/>
      <c r="D124" s="350"/>
      <c r="E124" s="28"/>
      <c r="F124" s="351"/>
      <c r="G124" s="352"/>
      <c r="H124" s="353"/>
      <c r="I124" s="354"/>
      <c r="J124" s="82">
        <f>CEILING(C124*F124*H124,1)</f>
        <v>0</v>
      </c>
      <c r="K124" s="27"/>
      <c r="L124" s="18">
        <f>IF(J124-K124&lt;0,0,J124-K124)</f>
        <v>0</v>
      </c>
    </row>
    <row r="125" spans="1:12" ht="20" hidden="1" customHeight="1" x14ac:dyDescent="0.35">
      <c r="A125" s="296"/>
      <c r="B125" s="297"/>
      <c r="C125" s="348"/>
      <c r="D125" s="350"/>
      <c r="E125" s="28"/>
      <c r="F125" s="351"/>
      <c r="G125" s="352"/>
      <c r="H125" s="353"/>
      <c r="I125" s="354"/>
      <c r="J125" s="82">
        <f>CEILING(C125*F125*H125,1)</f>
        <v>0</v>
      </c>
      <c r="K125" s="30"/>
      <c r="L125" s="18">
        <f>IF(J125-K125&lt;0,0,J125-K125)</f>
        <v>0</v>
      </c>
    </row>
    <row r="126" spans="1:12" s="126" customFormat="1" ht="14.4" customHeight="1" x14ac:dyDescent="0.35">
      <c r="A126" s="320" t="s">
        <v>41</v>
      </c>
      <c r="B126" s="321"/>
      <c r="C126" s="321"/>
      <c r="D126" s="321"/>
      <c r="E126" s="321"/>
      <c r="F126" s="321"/>
      <c r="G126" s="321"/>
      <c r="H126" s="321"/>
      <c r="I126" s="32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68"/>
      <c r="B128" s="269"/>
      <c r="C128" s="269"/>
      <c r="D128" s="269"/>
      <c r="E128" s="269"/>
      <c r="F128" s="269"/>
      <c r="G128" s="269"/>
      <c r="H128" s="269"/>
      <c r="I128" s="269"/>
      <c r="J128" s="269"/>
      <c r="K128" s="269"/>
      <c r="L128" s="270"/>
    </row>
    <row r="129" spans="1:12" ht="14.4" hidden="1" customHeight="1" x14ac:dyDescent="0.35">
      <c r="A129" s="271"/>
      <c r="B129" s="272"/>
      <c r="C129" s="272"/>
      <c r="D129" s="272"/>
      <c r="E129" s="272"/>
      <c r="F129" s="272"/>
      <c r="G129" s="272"/>
      <c r="H129" s="272"/>
      <c r="I129" s="272"/>
      <c r="J129" s="272"/>
      <c r="K129" s="272"/>
      <c r="L129" s="273"/>
    </row>
    <row r="130" spans="1:12" x14ac:dyDescent="0.35">
      <c r="A130" s="94" t="s">
        <v>275</v>
      </c>
      <c r="B130" s="95"/>
      <c r="C130" s="95"/>
      <c r="D130" s="95"/>
      <c r="E130" s="95"/>
      <c r="F130" s="95"/>
      <c r="G130" s="95"/>
      <c r="H130" s="95"/>
      <c r="I130" s="95"/>
      <c r="J130" s="95"/>
      <c r="K130" s="95"/>
      <c r="L130" s="96"/>
    </row>
    <row r="131" spans="1:12" ht="15" customHeight="1" x14ac:dyDescent="0.35">
      <c r="A131" s="357" t="s">
        <v>15</v>
      </c>
      <c r="B131" s="355"/>
      <c r="C131" s="356"/>
      <c r="D131" s="357" t="s">
        <v>2</v>
      </c>
      <c r="E131" s="355"/>
      <c r="F131" s="355"/>
      <c r="G131" s="355"/>
      <c r="H131" s="355"/>
      <c r="I131" s="355"/>
      <c r="J131" s="355"/>
      <c r="K131" s="355"/>
      <c r="L131" s="356"/>
    </row>
    <row r="132" spans="1:12" ht="15" customHeight="1" x14ac:dyDescent="0.35">
      <c r="A132" s="292" t="s">
        <v>56</v>
      </c>
      <c r="B132" s="293"/>
      <c r="C132" s="313"/>
      <c r="D132" s="292" t="s">
        <v>52</v>
      </c>
      <c r="E132" s="293"/>
      <c r="F132" s="293"/>
      <c r="G132" s="293"/>
      <c r="H132" s="293"/>
      <c r="I132" s="293"/>
      <c r="J132" s="293"/>
      <c r="K132" s="293"/>
      <c r="L132" s="313"/>
    </row>
    <row r="133" spans="1:12" ht="26" customHeight="1" x14ac:dyDescent="0.35">
      <c r="A133" s="325"/>
      <c r="B133" s="326"/>
      <c r="C133" s="327"/>
      <c r="D133" s="334" t="s">
        <v>57</v>
      </c>
      <c r="E133" s="334"/>
      <c r="F133" s="314" t="s">
        <v>61</v>
      </c>
      <c r="G133" s="315"/>
      <c r="H133" s="315"/>
      <c r="I133" s="316"/>
      <c r="J133" s="287" t="s">
        <v>49</v>
      </c>
      <c r="K133" s="285" t="s">
        <v>47</v>
      </c>
      <c r="L133" s="287" t="s">
        <v>39</v>
      </c>
    </row>
    <row r="134" spans="1:12" ht="31.5" customHeight="1" x14ac:dyDescent="0.35">
      <c r="A134" s="328"/>
      <c r="B134" s="329"/>
      <c r="C134" s="330"/>
      <c r="D134" s="334"/>
      <c r="E134" s="334"/>
      <c r="F134" s="317"/>
      <c r="G134" s="318"/>
      <c r="H134" s="318"/>
      <c r="I134" s="319"/>
      <c r="J134" s="288"/>
      <c r="K134" s="286"/>
      <c r="L134" s="288"/>
    </row>
    <row r="135" spans="1:12" ht="31.5" hidden="1" customHeight="1" x14ac:dyDescent="0.35">
      <c r="A135" s="296"/>
      <c r="B135" s="366"/>
      <c r="C135" s="297"/>
      <c r="D135" s="364"/>
      <c r="E135" s="364"/>
      <c r="F135" s="367"/>
      <c r="G135" s="368"/>
      <c r="H135" s="368"/>
      <c r="I135" s="369"/>
      <c r="J135" s="18">
        <f>CEILING(D135*F135,1)</f>
        <v>0</v>
      </c>
      <c r="K135" s="27"/>
      <c r="L135" s="18">
        <f>IF(J135-K135&lt;0,0,J135-K135)</f>
        <v>0</v>
      </c>
    </row>
    <row r="136" spans="1:12" ht="31.5" customHeight="1" x14ac:dyDescent="0.35">
      <c r="A136" s="296"/>
      <c r="B136" s="366"/>
      <c r="C136" s="297"/>
      <c r="D136" s="364"/>
      <c r="E136" s="364"/>
      <c r="F136" s="367"/>
      <c r="G136" s="368"/>
      <c r="H136" s="368"/>
      <c r="I136" s="369"/>
      <c r="J136" s="18">
        <f>CEILING(D136*F136,1)</f>
        <v>0</v>
      </c>
      <c r="K136" s="27"/>
      <c r="L136" s="18">
        <f>IF(J136-K136&lt;0,0,J136-K136)</f>
        <v>0</v>
      </c>
    </row>
    <row r="137" spans="1:12" hidden="1" x14ac:dyDescent="0.35">
      <c r="A137" s="373"/>
      <c r="B137" s="374"/>
      <c r="C137" s="375"/>
      <c r="D137" s="365"/>
      <c r="E137" s="365"/>
      <c r="F137" s="370"/>
      <c r="G137" s="371"/>
      <c r="H137" s="371"/>
      <c r="I137" s="372"/>
      <c r="J137" s="18">
        <f>CEILING(D137*F137,1)</f>
        <v>0</v>
      </c>
      <c r="K137" s="30"/>
      <c r="L137" s="18">
        <f>IF(J137-K137&lt;0,0,J137-K137)</f>
        <v>0</v>
      </c>
    </row>
    <row r="138" spans="1:12" s="126" customFormat="1" ht="14.4" customHeight="1" x14ac:dyDescent="0.35">
      <c r="A138" s="320" t="s">
        <v>41</v>
      </c>
      <c r="B138" s="321"/>
      <c r="C138" s="321"/>
      <c r="D138" s="321"/>
      <c r="E138" s="321"/>
      <c r="F138" s="321"/>
      <c r="G138" s="321"/>
      <c r="H138" s="321"/>
      <c r="I138" s="32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68"/>
      <c r="B140" s="269"/>
      <c r="C140" s="269"/>
      <c r="D140" s="269"/>
      <c r="E140" s="269"/>
      <c r="F140" s="269"/>
      <c r="G140" s="269"/>
      <c r="H140" s="269"/>
      <c r="I140" s="269"/>
      <c r="J140" s="269"/>
      <c r="K140" s="269"/>
      <c r="L140" s="270"/>
    </row>
    <row r="141" spans="1:12" ht="14.4" hidden="1" customHeight="1" x14ac:dyDescent="0.35">
      <c r="A141" s="271"/>
      <c r="B141" s="272"/>
      <c r="C141" s="272"/>
      <c r="D141" s="272"/>
      <c r="E141" s="272"/>
      <c r="F141" s="272"/>
      <c r="G141" s="272"/>
      <c r="H141" s="272"/>
      <c r="I141" s="272"/>
      <c r="J141" s="272"/>
      <c r="K141" s="272"/>
      <c r="L141" s="273"/>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xr:uid="{00000000-0002-0000-0500-000000000000}">
      <formula1>"hourly, daily, weekly, yearly"</formula1>
    </dataValidation>
    <dataValidation type="decimal" allowBlank="1" showInputMessage="1" showErrorMessage="1" sqref="M4:M8" xr:uid="{00000000-0002-0000-0500-000001000000}">
      <formula1>1</formula1>
      <formula2>100</formula2>
    </dataValidation>
    <dataValidation type="list" allowBlank="1" showInputMessage="1" showErrorMessage="1" sqref="H102:I104 K2:L3 H81:I83" xr:uid="{00000000-0002-0000-0500-000002000000}">
      <formula1>DemographicsYesNoSelection</formula1>
    </dataValidation>
    <dataValidation type="decimal" operator="greaterThan" allowBlank="1" showInputMessage="1" showErrorMessage="1" sqref="F9:I11 D21:I23 F33:I35 D45:I47 J102:J104 F123:I125 D69:I71 J81:J83 C123:D125 C9:D11 D135:I137" xr:uid="{00000000-0002-0000-05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500-000004000000}">
      <formula1>J9</formula1>
    </dataValidation>
  </dataValidations>
  <hyperlinks>
    <hyperlink ref="A3:B3" r:id="rId1" display="(DOJ Financial Guide, Section 3.10)?" xr:uid="{00000000-0004-0000-05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M141"/>
  <sheetViews>
    <sheetView showGridLines="0" zoomScale="80" zoomScaleNormal="80" workbookViewId="0">
      <selection activeCell="K2" sqref="K2:L3"/>
    </sheetView>
  </sheetViews>
  <sheetFormatPr defaultColWidth="9.08984375" defaultRowHeight="14.5" x14ac:dyDescent="0.35"/>
  <cols>
    <col min="1" max="1" width="24" style="3" customWidth="1"/>
    <col min="2" max="2" width="22.54296875" style="3" customWidth="1"/>
    <col min="3" max="3" width="9.453125" style="3" customWidth="1"/>
    <col min="4" max="4" width="14.08984375" style="3" customWidth="1"/>
    <col min="5" max="5" width="9.6328125" style="3" customWidth="1"/>
    <col min="6" max="6" width="9" style="3" customWidth="1"/>
    <col min="7" max="7" width="8.36328125" style="3" customWidth="1"/>
    <col min="8" max="8" width="8.54296875" style="3" customWidth="1"/>
    <col min="9" max="9" width="7.6328125" style="3" customWidth="1"/>
    <col min="10" max="10" width="11.453125" style="3" customWidth="1"/>
    <col min="11" max="11" width="12.36328125" style="3" customWidth="1"/>
    <col min="12" max="12" width="11.36328125" style="3" customWidth="1"/>
    <col min="13" max="16384" width="9.08984375" style="3"/>
  </cols>
  <sheetData>
    <row r="1" spans="1:13" ht="69.75" customHeight="1" x14ac:dyDescent="0.7">
      <c r="A1" s="394" t="str">
        <f>'Budget Sheet Instructions'!A21</f>
        <v>Budget Detail - Year 5</v>
      </c>
      <c r="B1" s="395"/>
      <c r="C1" s="395"/>
      <c r="D1" s="395"/>
      <c r="E1" s="395"/>
      <c r="F1" s="395"/>
      <c r="G1" s="5"/>
      <c r="H1" s="396"/>
      <c r="I1" s="396"/>
      <c r="J1" s="396"/>
      <c r="K1" s="396"/>
      <c r="L1" s="397"/>
    </row>
    <row r="2" spans="1:13" ht="15" customHeight="1" x14ac:dyDescent="0.35">
      <c r="A2" s="414" t="s">
        <v>300</v>
      </c>
      <c r="B2" s="415"/>
      <c r="C2" s="415"/>
      <c r="D2" s="415"/>
      <c r="E2" s="415"/>
      <c r="F2" s="415"/>
      <c r="G2" s="415"/>
      <c r="H2" s="415"/>
      <c r="I2" s="415"/>
      <c r="J2" s="416"/>
      <c r="K2" s="274"/>
      <c r="L2" s="275"/>
    </row>
    <row r="3" spans="1:13" ht="15" customHeight="1" x14ac:dyDescent="0.35">
      <c r="A3" s="417" t="s">
        <v>299</v>
      </c>
      <c r="B3" s="418"/>
      <c r="C3" s="145"/>
      <c r="D3" s="145"/>
      <c r="E3" s="145"/>
      <c r="F3" s="145"/>
      <c r="G3" s="145"/>
      <c r="H3" s="145"/>
      <c r="I3" s="145"/>
      <c r="J3" s="146"/>
      <c r="K3" s="276"/>
      <c r="L3" s="277"/>
    </row>
    <row r="4" spans="1:13" x14ac:dyDescent="0.35">
      <c r="A4" s="118" t="s">
        <v>27</v>
      </c>
      <c r="B4" s="119"/>
      <c r="C4" s="119"/>
      <c r="D4" s="119"/>
      <c r="E4" s="119"/>
      <c r="F4" s="119"/>
      <c r="G4" s="119"/>
      <c r="H4" s="119"/>
      <c r="I4" s="119"/>
      <c r="J4" s="119"/>
      <c r="K4" s="119"/>
      <c r="L4" s="93"/>
      <c r="M4" s="6"/>
    </row>
    <row r="5" spans="1:13" x14ac:dyDescent="0.35">
      <c r="A5" s="117" t="s">
        <v>42</v>
      </c>
      <c r="B5" s="116" t="s">
        <v>174</v>
      </c>
      <c r="C5" s="335" t="s">
        <v>2</v>
      </c>
      <c r="D5" s="323"/>
      <c r="E5" s="323"/>
      <c r="F5" s="323"/>
      <c r="G5" s="323"/>
      <c r="H5" s="323"/>
      <c r="I5" s="323"/>
      <c r="J5" s="323"/>
      <c r="K5" s="323"/>
      <c r="L5" s="324"/>
      <c r="M5" s="6"/>
    </row>
    <row r="6" spans="1:13" ht="28.5" customHeight="1" x14ac:dyDescent="0.35">
      <c r="A6" s="110" t="s">
        <v>173</v>
      </c>
      <c r="B6" s="110" t="s">
        <v>175</v>
      </c>
      <c r="C6" s="292" t="s">
        <v>48</v>
      </c>
      <c r="D6" s="293"/>
      <c r="E6" s="293"/>
      <c r="F6" s="293"/>
      <c r="G6" s="293"/>
      <c r="H6" s="293"/>
      <c r="I6" s="293"/>
      <c r="J6" s="293"/>
      <c r="K6" s="293"/>
      <c r="L6" s="313"/>
      <c r="M6" s="6"/>
    </row>
    <row r="7" spans="1:13" ht="15" customHeight="1" x14ac:dyDescent="0.35">
      <c r="A7" s="400"/>
      <c r="B7" s="400"/>
      <c r="C7" s="358" t="s">
        <v>18</v>
      </c>
      <c r="D7" s="359"/>
      <c r="E7" s="334" t="s">
        <v>46</v>
      </c>
      <c r="F7" s="314" t="s">
        <v>50</v>
      </c>
      <c r="G7" s="315"/>
      <c r="H7" s="314" t="s">
        <v>176</v>
      </c>
      <c r="I7" s="316"/>
      <c r="J7" s="284" t="s">
        <v>49</v>
      </c>
      <c r="K7" s="302" t="s">
        <v>47</v>
      </c>
      <c r="L7" s="284" t="s">
        <v>39</v>
      </c>
      <c r="M7" s="6"/>
    </row>
    <row r="8" spans="1:13" ht="21.75" customHeight="1" x14ac:dyDescent="0.35">
      <c r="A8" s="400"/>
      <c r="B8" s="400"/>
      <c r="C8" s="360"/>
      <c r="D8" s="361"/>
      <c r="E8" s="334"/>
      <c r="F8" s="317"/>
      <c r="G8" s="318"/>
      <c r="H8" s="317"/>
      <c r="I8" s="319"/>
      <c r="J8" s="284"/>
      <c r="K8" s="302"/>
      <c r="L8" s="284"/>
      <c r="M8" s="6"/>
    </row>
    <row r="9" spans="1:13" ht="30" hidden="1" customHeight="1" x14ac:dyDescent="0.35">
      <c r="A9" s="81"/>
      <c r="B9" s="81"/>
      <c r="C9" s="401"/>
      <c r="D9" s="402"/>
      <c r="E9" s="28"/>
      <c r="F9" s="398"/>
      <c r="G9" s="399"/>
      <c r="H9" s="403"/>
      <c r="I9" s="404"/>
      <c r="J9" s="18">
        <f>CEILING(C9*F9*H9,1)</f>
        <v>0</v>
      </c>
      <c r="K9" s="27"/>
      <c r="L9" s="18">
        <f>IF(J9-K9&lt;0,0,J9-K9)</f>
        <v>0</v>
      </c>
      <c r="M9" s="8"/>
    </row>
    <row r="10" spans="1:13" ht="30" customHeight="1" x14ac:dyDescent="0.35">
      <c r="A10" s="81"/>
      <c r="B10" s="81"/>
      <c r="C10" s="401"/>
      <c r="D10" s="402"/>
      <c r="E10" s="28"/>
      <c r="F10" s="398"/>
      <c r="G10" s="399"/>
      <c r="H10" s="403"/>
      <c r="I10" s="404"/>
      <c r="J10" s="18">
        <f>CEILING(C10*F10*H10,1)</f>
        <v>0</v>
      </c>
      <c r="K10" s="27"/>
      <c r="L10" s="18">
        <f>IF(J10-K10&lt;0,0,J10-K10)</f>
        <v>0</v>
      </c>
      <c r="M10" s="8"/>
    </row>
    <row r="11" spans="1:13" ht="30" hidden="1" customHeight="1" x14ac:dyDescent="0.35">
      <c r="A11" s="81"/>
      <c r="B11" s="81"/>
      <c r="C11" s="401"/>
      <c r="D11" s="402"/>
      <c r="E11" s="28"/>
      <c r="F11" s="398"/>
      <c r="G11" s="399"/>
      <c r="H11" s="403"/>
      <c r="I11" s="404"/>
      <c r="J11" s="18">
        <f>CEILING(C11*F11*H11,1)</f>
        <v>0</v>
      </c>
      <c r="K11" s="30"/>
      <c r="L11" s="18">
        <f>IF(J11-K11&lt;0,0,J11-K11)</f>
        <v>0</v>
      </c>
      <c r="M11" s="8"/>
    </row>
    <row r="12" spans="1:13" s="126" customFormat="1" ht="14.4" customHeight="1" x14ac:dyDescent="0.35">
      <c r="A12" s="320" t="s">
        <v>41</v>
      </c>
      <c r="B12" s="321"/>
      <c r="C12" s="321"/>
      <c r="D12" s="321"/>
      <c r="E12" s="321"/>
      <c r="F12" s="321"/>
      <c r="G12" s="321"/>
      <c r="H12" s="321"/>
      <c r="I12" s="322"/>
      <c r="J12" s="125">
        <f>SUM(J9:J11)</f>
        <v>0</v>
      </c>
      <c r="K12" s="125">
        <f>SUM(K9:K11)</f>
        <v>0</v>
      </c>
      <c r="L12" s="125">
        <f>SUM(L9:L11)</f>
        <v>0</v>
      </c>
    </row>
    <row r="13" spans="1:13" ht="22.5" customHeight="1" x14ac:dyDescent="0.35">
      <c r="A13" s="23" t="s">
        <v>17</v>
      </c>
      <c r="B13" s="112"/>
      <c r="C13" s="113"/>
      <c r="D13" s="113"/>
      <c r="E13" s="113"/>
      <c r="F13" s="113"/>
      <c r="G13" s="113"/>
      <c r="H13" s="113"/>
      <c r="I13" s="113"/>
      <c r="J13" s="21"/>
      <c r="K13" s="21"/>
      <c r="L13" s="22"/>
    </row>
    <row r="14" spans="1:13" ht="200.15" customHeight="1" x14ac:dyDescent="0.35">
      <c r="A14" s="265"/>
      <c r="B14" s="266"/>
      <c r="C14" s="266"/>
      <c r="D14" s="266"/>
      <c r="E14" s="266"/>
      <c r="F14" s="266"/>
      <c r="G14" s="266"/>
      <c r="H14" s="266"/>
      <c r="I14" s="266"/>
      <c r="J14" s="266"/>
      <c r="K14" s="266"/>
      <c r="L14" s="267"/>
    </row>
    <row r="15" spans="1:13" ht="16.5" hidden="1" customHeight="1" x14ac:dyDescent="0.35">
      <c r="A15" s="271"/>
      <c r="B15" s="272"/>
      <c r="C15" s="272"/>
      <c r="D15" s="272"/>
      <c r="E15" s="272"/>
      <c r="F15" s="272"/>
      <c r="G15" s="272"/>
      <c r="H15" s="272"/>
      <c r="I15" s="272"/>
      <c r="J15" s="272"/>
      <c r="K15" s="272"/>
      <c r="L15" s="273"/>
    </row>
    <row r="16" spans="1:13" x14ac:dyDescent="0.35">
      <c r="A16" s="118" t="s">
        <v>28</v>
      </c>
      <c r="B16" s="119"/>
      <c r="C16" s="119"/>
      <c r="D16" s="119"/>
      <c r="E16" s="119"/>
      <c r="F16" s="119"/>
      <c r="G16" s="119"/>
      <c r="H16" s="119"/>
      <c r="I16" s="119"/>
      <c r="J16" s="119"/>
      <c r="K16" s="119"/>
      <c r="L16" s="93"/>
    </row>
    <row r="17" spans="1:12" x14ac:dyDescent="0.35">
      <c r="A17" s="335" t="s">
        <v>42</v>
      </c>
      <c r="B17" s="323"/>
      <c r="C17" s="324"/>
      <c r="D17" s="392" t="s">
        <v>2</v>
      </c>
      <c r="E17" s="392"/>
      <c r="F17" s="392"/>
      <c r="G17" s="392"/>
      <c r="H17" s="392"/>
      <c r="I17" s="392"/>
      <c r="J17" s="392"/>
      <c r="K17" s="392"/>
      <c r="L17" s="392"/>
    </row>
    <row r="18" spans="1:12" ht="28.5" customHeight="1" x14ac:dyDescent="0.35">
      <c r="A18" s="292" t="s">
        <v>238</v>
      </c>
      <c r="B18" s="293"/>
      <c r="C18" s="313"/>
      <c r="D18" s="393" t="s">
        <v>54</v>
      </c>
      <c r="E18" s="393"/>
      <c r="F18" s="393"/>
      <c r="G18" s="393"/>
      <c r="H18" s="393"/>
      <c r="I18" s="393"/>
      <c r="J18" s="393"/>
      <c r="K18" s="393"/>
      <c r="L18" s="393"/>
    </row>
    <row r="19" spans="1:12" ht="15" customHeight="1" x14ac:dyDescent="0.35">
      <c r="A19" s="325"/>
      <c r="B19" s="326"/>
      <c r="C19" s="327"/>
      <c r="D19" s="334" t="s">
        <v>57</v>
      </c>
      <c r="E19" s="334"/>
      <c r="F19" s="314" t="s">
        <v>46</v>
      </c>
      <c r="G19" s="315"/>
      <c r="H19" s="315"/>
      <c r="I19" s="316"/>
      <c r="J19" s="284" t="s">
        <v>49</v>
      </c>
      <c r="K19" s="302" t="s">
        <v>47</v>
      </c>
      <c r="L19" s="284" t="s">
        <v>39</v>
      </c>
    </row>
    <row r="20" spans="1:12" ht="20.25" customHeight="1" x14ac:dyDescent="0.35">
      <c r="A20" s="328"/>
      <c r="B20" s="329"/>
      <c r="C20" s="330"/>
      <c r="D20" s="334"/>
      <c r="E20" s="334"/>
      <c r="F20" s="317"/>
      <c r="G20" s="318"/>
      <c r="H20" s="318"/>
      <c r="I20" s="319"/>
      <c r="J20" s="284"/>
      <c r="K20" s="302"/>
      <c r="L20" s="284"/>
    </row>
    <row r="21" spans="1:12" ht="30" hidden="1" customHeight="1" x14ac:dyDescent="0.35">
      <c r="A21" s="304"/>
      <c r="B21" s="305"/>
      <c r="C21" s="306"/>
      <c r="D21" s="351"/>
      <c r="E21" s="407"/>
      <c r="F21" s="380"/>
      <c r="G21" s="381"/>
      <c r="H21" s="381"/>
      <c r="I21" s="382"/>
      <c r="J21" s="18">
        <f>CEILING(D21*F21,1)</f>
        <v>0</v>
      </c>
      <c r="K21" s="27"/>
      <c r="L21" s="18">
        <f>IF(J21-K21&lt;0,0,J21-K21)</f>
        <v>0</v>
      </c>
    </row>
    <row r="22" spans="1:12" ht="30" customHeight="1" x14ac:dyDescent="0.35">
      <c r="A22" s="304"/>
      <c r="B22" s="305"/>
      <c r="C22" s="306"/>
      <c r="D22" s="351"/>
      <c r="E22" s="407"/>
      <c r="F22" s="380"/>
      <c r="G22" s="381"/>
      <c r="H22" s="381"/>
      <c r="I22" s="382"/>
      <c r="J22" s="18">
        <f>CEILING(D22*F22,1)</f>
        <v>0</v>
      </c>
      <c r="K22" s="27"/>
      <c r="L22" s="18">
        <f>IF(J22-K22&lt;0,0,J22-K22)</f>
        <v>0</v>
      </c>
    </row>
    <row r="23" spans="1:12" ht="30" hidden="1" customHeight="1" x14ac:dyDescent="0.35">
      <c r="A23" s="386"/>
      <c r="B23" s="387"/>
      <c r="C23" s="388"/>
      <c r="D23" s="351"/>
      <c r="E23" s="407"/>
      <c r="F23" s="383"/>
      <c r="G23" s="384"/>
      <c r="H23" s="384"/>
      <c r="I23" s="385"/>
      <c r="J23" s="18">
        <f>CEILING(D23*F23,1)</f>
        <v>0</v>
      </c>
      <c r="K23" s="30"/>
      <c r="L23" s="18">
        <f>IF(J23-K23&lt;0,0,J23-K23)</f>
        <v>0</v>
      </c>
    </row>
    <row r="24" spans="1:12" s="126" customFormat="1" ht="14.4" customHeight="1" x14ac:dyDescent="0.35">
      <c r="A24" s="320" t="s">
        <v>41</v>
      </c>
      <c r="B24" s="321"/>
      <c r="C24" s="321"/>
      <c r="D24" s="321"/>
      <c r="E24" s="321"/>
      <c r="F24" s="321"/>
      <c r="G24" s="321"/>
      <c r="H24" s="321"/>
      <c r="I24" s="322"/>
      <c r="J24" s="125">
        <f>SUM(J21:J23)</f>
        <v>0</v>
      </c>
      <c r="K24" s="125">
        <f>SUM(K21:K23)</f>
        <v>0</v>
      </c>
      <c r="L24" s="125">
        <f>SUM(L21:L23)</f>
        <v>0</v>
      </c>
    </row>
    <row r="25" spans="1:12" ht="22.5" customHeight="1" x14ac:dyDescent="0.35">
      <c r="A25" s="23" t="s">
        <v>17</v>
      </c>
      <c r="B25" s="112"/>
      <c r="C25" s="113"/>
      <c r="D25" s="113"/>
      <c r="E25" s="113"/>
      <c r="F25" s="113"/>
      <c r="G25" s="113"/>
      <c r="H25" s="113"/>
      <c r="I25" s="113"/>
      <c r="J25" s="21"/>
      <c r="K25" s="21"/>
      <c r="L25" s="22"/>
    </row>
    <row r="26" spans="1:12" ht="200.15" customHeight="1" x14ac:dyDescent="0.35">
      <c r="A26" s="268"/>
      <c r="B26" s="269"/>
      <c r="C26" s="269"/>
      <c r="D26" s="269"/>
      <c r="E26" s="269"/>
      <c r="F26" s="269"/>
      <c r="G26" s="269"/>
      <c r="H26" s="269"/>
      <c r="I26" s="269"/>
      <c r="J26" s="269"/>
      <c r="K26" s="269"/>
      <c r="L26" s="270"/>
    </row>
    <row r="27" spans="1:12" ht="16.5" hidden="1" customHeight="1" x14ac:dyDescent="0.35">
      <c r="A27" s="271"/>
      <c r="B27" s="272"/>
      <c r="C27" s="272"/>
      <c r="D27" s="272"/>
      <c r="E27" s="272"/>
      <c r="F27" s="272"/>
      <c r="G27" s="272"/>
      <c r="H27" s="272"/>
      <c r="I27" s="272"/>
      <c r="J27" s="272"/>
      <c r="K27" s="272"/>
      <c r="L27" s="273"/>
    </row>
    <row r="28" spans="1:12" x14ac:dyDescent="0.35">
      <c r="A28" s="118" t="s">
        <v>29</v>
      </c>
      <c r="B28" s="119"/>
      <c r="C28" s="119"/>
      <c r="D28" s="119"/>
      <c r="E28" s="119"/>
      <c r="F28" s="119"/>
      <c r="G28" s="119"/>
      <c r="H28" s="119"/>
      <c r="I28" s="119"/>
      <c r="J28" s="119"/>
      <c r="K28" s="119"/>
      <c r="L28" s="93"/>
    </row>
    <row r="29" spans="1:12" ht="29" x14ac:dyDescent="0.35">
      <c r="A29" s="7" t="s">
        <v>10</v>
      </c>
      <c r="B29" s="378" t="s">
        <v>11</v>
      </c>
      <c r="C29" s="379"/>
      <c r="D29" s="97" t="s">
        <v>12</v>
      </c>
      <c r="E29" s="115" t="s">
        <v>184</v>
      </c>
      <c r="F29" s="378" t="s">
        <v>2</v>
      </c>
      <c r="G29" s="389"/>
      <c r="H29" s="389"/>
      <c r="I29" s="389"/>
      <c r="J29" s="389"/>
      <c r="K29" s="389"/>
      <c r="L29" s="379"/>
    </row>
    <row r="30" spans="1:12" ht="47.25" customHeight="1" x14ac:dyDescent="0.35">
      <c r="A30" s="110" t="s">
        <v>19</v>
      </c>
      <c r="B30" s="292" t="s">
        <v>55</v>
      </c>
      <c r="C30" s="313"/>
      <c r="D30" s="83" t="s">
        <v>225</v>
      </c>
      <c r="E30" s="111" t="s">
        <v>226</v>
      </c>
      <c r="F30" s="292" t="s">
        <v>23</v>
      </c>
      <c r="G30" s="293"/>
      <c r="H30" s="293"/>
      <c r="I30" s="293"/>
      <c r="J30" s="293"/>
      <c r="K30" s="293"/>
      <c r="L30" s="313"/>
    </row>
    <row r="31" spans="1:12" ht="15" customHeight="1" x14ac:dyDescent="0.35">
      <c r="A31" s="325"/>
      <c r="B31" s="326"/>
      <c r="C31" s="326"/>
      <c r="D31" s="326"/>
      <c r="E31" s="327"/>
      <c r="F31" s="284" t="s">
        <v>21</v>
      </c>
      <c r="G31" s="302" t="s">
        <v>192</v>
      </c>
      <c r="H31" s="284" t="s">
        <v>22</v>
      </c>
      <c r="I31" s="287" t="s">
        <v>185</v>
      </c>
      <c r="J31" s="284" t="s">
        <v>49</v>
      </c>
      <c r="K31" s="302" t="s">
        <v>47</v>
      </c>
      <c r="L31" s="284" t="s">
        <v>39</v>
      </c>
    </row>
    <row r="32" spans="1:12" s="8" customFormat="1" ht="33.75" customHeight="1" x14ac:dyDescent="0.35">
      <c r="A32" s="328"/>
      <c r="B32" s="329"/>
      <c r="C32" s="329"/>
      <c r="D32" s="329"/>
      <c r="E32" s="330"/>
      <c r="F32" s="284"/>
      <c r="G32" s="302"/>
      <c r="H32" s="284"/>
      <c r="I32" s="288"/>
      <c r="J32" s="284"/>
      <c r="K32" s="302"/>
      <c r="L32" s="284"/>
    </row>
    <row r="33" spans="1:12" s="8" customFormat="1" ht="45" hidden="1" customHeight="1" x14ac:dyDescent="0.35">
      <c r="A33" s="19"/>
      <c r="B33" s="281"/>
      <c r="C33" s="283"/>
      <c r="D33" s="84"/>
      <c r="E33" s="86" t="str">
        <f>IF((D33="Lodging"),"Night",IF((D33="Meals"),"Day",IF((D33="Mileage"),"Mile",IF((D33="Transportation"),"Round-trip","N/A"))))</f>
        <v>N/A</v>
      </c>
      <c r="F33" s="28"/>
      <c r="G33" s="26"/>
      <c r="H33" s="20"/>
      <c r="I33" s="20"/>
      <c r="J33" s="18">
        <f>CEILING(F33*G33*H33*I33,1)</f>
        <v>0</v>
      </c>
      <c r="K33" s="27"/>
      <c r="L33" s="18">
        <f>IF(J33-K33&lt;0,0,J33-K33)</f>
        <v>0</v>
      </c>
    </row>
    <row r="34" spans="1:12" s="8" customFormat="1" ht="45" customHeight="1" x14ac:dyDescent="0.35">
      <c r="A34" s="19"/>
      <c r="B34" s="281"/>
      <c r="C34" s="283"/>
      <c r="D34" s="84"/>
      <c r="E34" s="86" t="str">
        <f>IF((D34="Lodging"),"Night",IF((D34="Meals"),"Day",IF((D34="Mileage"),"Mile",IF((D34="Transportation"),"Round-trip","N/A"))))</f>
        <v>N/A</v>
      </c>
      <c r="F34" s="28"/>
      <c r="G34" s="26"/>
      <c r="H34" s="20"/>
      <c r="I34" s="20"/>
      <c r="J34" s="18">
        <f>CEILING(F34*G34*H34*I34,1)</f>
        <v>0</v>
      </c>
      <c r="K34" s="27"/>
      <c r="L34" s="18">
        <f>IF(J34-K34&lt;0,0,J34-K34)</f>
        <v>0</v>
      </c>
    </row>
    <row r="35" spans="1:12" s="8" customFormat="1" ht="45" hidden="1" customHeight="1" x14ac:dyDescent="0.35">
      <c r="A35" s="31"/>
      <c r="B35" s="405"/>
      <c r="C35" s="406"/>
      <c r="D35" s="85"/>
      <c r="E35" s="86" t="str">
        <f>IF((D35="Lodging"),"Night",IF((D35="Meals"),"Day",IF((D35="Mileage"),"Mile",IF((D35="Transportation"),"Round-trip","N/A"))))</f>
        <v>N/A</v>
      </c>
      <c r="F35" s="34"/>
      <c r="G35" s="32"/>
      <c r="H35" s="33"/>
      <c r="I35" s="33"/>
      <c r="J35" s="18">
        <f>CEILING(F35*G35*H35*I35,1)</f>
        <v>0</v>
      </c>
      <c r="K35" s="30"/>
      <c r="L35" s="18">
        <f>IF(J35-K35&lt;0,0,J35-K35)</f>
        <v>0</v>
      </c>
    </row>
    <row r="36" spans="1:12" s="126" customFormat="1" ht="14.4" customHeight="1" x14ac:dyDescent="0.35">
      <c r="A36" s="320" t="s">
        <v>41</v>
      </c>
      <c r="B36" s="321"/>
      <c r="C36" s="321"/>
      <c r="D36" s="321"/>
      <c r="E36" s="321"/>
      <c r="F36" s="321"/>
      <c r="G36" s="321"/>
      <c r="H36" s="321"/>
      <c r="I36" s="322"/>
      <c r="J36" s="125">
        <f>SUM(J33:J35)</f>
        <v>0</v>
      </c>
      <c r="K36" s="125">
        <f>SUM(K33:K35)</f>
        <v>0</v>
      </c>
      <c r="L36" s="125">
        <f>SUM(L33:L35)</f>
        <v>0</v>
      </c>
    </row>
    <row r="37" spans="1:12" ht="22.5" customHeight="1" x14ac:dyDescent="0.35">
      <c r="A37" s="23" t="s">
        <v>17</v>
      </c>
      <c r="B37" s="112"/>
      <c r="C37" s="113"/>
      <c r="D37" s="113"/>
      <c r="E37" s="113"/>
      <c r="F37" s="113"/>
      <c r="G37" s="113"/>
      <c r="H37" s="113"/>
      <c r="I37" s="113"/>
      <c r="J37" s="21"/>
      <c r="K37" s="21"/>
      <c r="L37" s="22"/>
    </row>
    <row r="38" spans="1:12" ht="200.15" customHeight="1" x14ac:dyDescent="0.35">
      <c r="A38" s="268"/>
      <c r="B38" s="269"/>
      <c r="C38" s="269"/>
      <c r="D38" s="269"/>
      <c r="E38" s="269"/>
      <c r="F38" s="269"/>
      <c r="G38" s="269"/>
      <c r="H38" s="269"/>
      <c r="I38" s="269"/>
      <c r="J38" s="269"/>
      <c r="K38" s="269"/>
      <c r="L38" s="270"/>
    </row>
    <row r="39" spans="1:12" ht="16.5" hidden="1" customHeight="1" x14ac:dyDescent="0.35">
      <c r="A39" s="271"/>
      <c r="B39" s="272"/>
      <c r="C39" s="272"/>
      <c r="D39" s="272"/>
      <c r="E39" s="272"/>
      <c r="F39" s="272"/>
      <c r="G39" s="272"/>
      <c r="H39" s="272"/>
      <c r="I39" s="272"/>
      <c r="J39" s="272"/>
      <c r="K39" s="272"/>
      <c r="L39" s="273"/>
    </row>
    <row r="40" spans="1:12" x14ac:dyDescent="0.35">
      <c r="A40" s="118" t="s">
        <v>30</v>
      </c>
      <c r="B40" s="119"/>
      <c r="C40" s="119"/>
      <c r="D40" s="119"/>
      <c r="E40" s="119"/>
      <c r="F40" s="119"/>
      <c r="G40" s="119"/>
      <c r="H40" s="119"/>
      <c r="I40" s="119"/>
      <c r="J40" s="119"/>
      <c r="K40" s="119"/>
      <c r="L40" s="93"/>
    </row>
    <row r="41" spans="1:12" x14ac:dyDescent="0.35">
      <c r="A41" s="335" t="s">
        <v>14</v>
      </c>
      <c r="B41" s="323"/>
      <c r="C41" s="324"/>
      <c r="D41" s="335" t="s">
        <v>2</v>
      </c>
      <c r="E41" s="323"/>
      <c r="F41" s="323"/>
      <c r="G41" s="323"/>
      <c r="H41" s="323"/>
      <c r="I41" s="323"/>
      <c r="J41" s="323"/>
      <c r="K41" s="323"/>
      <c r="L41" s="324"/>
    </row>
    <row r="42" spans="1:12" ht="30" customHeight="1" x14ac:dyDescent="0.35">
      <c r="A42" s="292" t="s">
        <v>24</v>
      </c>
      <c r="B42" s="293"/>
      <c r="C42" s="313"/>
      <c r="D42" s="292" t="s">
        <v>25</v>
      </c>
      <c r="E42" s="293"/>
      <c r="F42" s="293"/>
      <c r="G42" s="293"/>
      <c r="H42" s="293"/>
      <c r="I42" s="293"/>
      <c r="J42" s="293"/>
      <c r="K42" s="293"/>
      <c r="L42" s="313"/>
    </row>
    <row r="43" spans="1:12" ht="15" customHeight="1" x14ac:dyDescent="0.35">
      <c r="A43" s="325"/>
      <c r="B43" s="326"/>
      <c r="C43" s="327"/>
      <c r="D43" s="334" t="s">
        <v>26</v>
      </c>
      <c r="E43" s="334"/>
      <c r="F43" s="314" t="s">
        <v>280</v>
      </c>
      <c r="G43" s="315"/>
      <c r="H43" s="315"/>
      <c r="I43" s="316"/>
      <c r="J43" s="284" t="s">
        <v>49</v>
      </c>
      <c r="K43" s="302" t="s">
        <v>47</v>
      </c>
      <c r="L43" s="284" t="s">
        <v>39</v>
      </c>
    </row>
    <row r="44" spans="1:12" x14ac:dyDescent="0.35">
      <c r="A44" s="328"/>
      <c r="B44" s="329"/>
      <c r="C44" s="330"/>
      <c r="D44" s="334"/>
      <c r="E44" s="334"/>
      <c r="F44" s="317"/>
      <c r="G44" s="318"/>
      <c r="H44" s="318"/>
      <c r="I44" s="319"/>
      <c r="J44" s="284"/>
      <c r="K44" s="302"/>
      <c r="L44" s="284"/>
    </row>
    <row r="45" spans="1:12" ht="45.75" hidden="1" customHeight="1" x14ac:dyDescent="0.35">
      <c r="A45" s="296"/>
      <c r="B45" s="366"/>
      <c r="C45" s="297"/>
      <c r="D45" s="408"/>
      <c r="E45" s="408"/>
      <c r="F45" s="351"/>
      <c r="G45" s="352"/>
      <c r="H45" s="352"/>
      <c r="I45" s="407"/>
      <c r="J45" s="18">
        <f>CEILING(D45*F45,1)</f>
        <v>0</v>
      </c>
      <c r="K45" s="27"/>
      <c r="L45" s="18">
        <f>IF(J45-K45&lt;0,0,J45-K45)</f>
        <v>0</v>
      </c>
    </row>
    <row r="46" spans="1:12" ht="45.75" customHeight="1" x14ac:dyDescent="0.35">
      <c r="A46" s="296"/>
      <c r="B46" s="366"/>
      <c r="C46" s="297"/>
      <c r="D46" s="408"/>
      <c r="E46" s="408"/>
      <c r="F46" s="351"/>
      <c r="G46" s="352"/>
      <c r="H46" s="352"/>
      <c r="I46" s="407"/>
      <c r="J46" s="18">
        <f>CEILING(D46*F46,1)</f>
        <v>0</v>
      </c>
      <c r="K46" s="27"/>
      <c r="L46" s="18">
        <f>IF(J46-K46&lt;0,0,J46-K46)</f>
        <v>0</v>
      </c>
    </row>
    <row r="47" spans="1:12" ht="45.75" hidden="1" customHeight="1" x14ac:dyDescent="0.35">
      <c r="A47" s="422"/>
      <c r="B47" s="423"/>
      <c r="C47" s="424"/>
      <c r="D47" s="303"/>
      <c r="E47" s="303"/>
      <c r="F47" s="411"/>
      <c r="G47" s="412"/>
      <c r="H47" s="412"/>
      <c r="I47" s="413"/>
      <c r="J47" s="18">
        <f>CEILING(D47*F47,1)</f>
        <v>0</v>
      </c>
      <c r="K47" s="30"/>
      <c r="L47" s="18">
        <f>IF(J47-K47&lt;0,0,J47-K47)</f>
        <v>0</v>
      </c>
    </row>
    <row r="48" spans="1:12" s="126" customFormat="1" ht="14.4" customHeight="1" x14ac:dyDescent="0.35">
      <c r="A48" s="320" t="s">
        <v>41</v>
      </c>
      <c r="B48" s="321"/>
      <c r="C48" s="321"/>
      <c r="D48" s="321"/>
      <c r="E48" s="321"/>
      <c r="F48" s="321"/>
      <c r="G48" s="321"/>
      <c r="H48" s="321"/>
      <c r="I48" s="322"/>
      <c r="J48" s="125">
        <f>SUM(J45:J47)</f>
        <v>0</v>
      </c>
      <c r="K48" s="125">
        <f>SUM(K45:K47)</f>
        <v>0</v>
      </c>
      <c r="L48" s="125">
        <f>SUM(L45:L47)</f>
        <v>0</v>
      </c>
    </row>
    <row r="49" spans="1:12" ht="22.5" customHeight="1" x14ac:dyDescent="0.35">
      <c r="A49" s="23" t="s">
        <v>17</v>
      </c>
      <c r="B49" s="112"/>
      <c r="C49" s="113"/>
      <c r="D49" s="113"/>
      <c r="E49" s="113"/>
      <c r="F49" s="113"/>
      <c r="G49" s="113"/>
      <c r="H49" s="113"/>
      <c r="I49" s="113"/>
      <c r="J49" s="21"/>
      <c r="K49" s="21"/>
      <c r="L49" s="22"/>
    </row>
    <row r="50" spans="1:12" ht="200.15" customHeight="1" x14ac:dyDescent="0.35">
      <c r="A50" s="265"/>
      <c r="B50" s="266"/>
      <c r="C50" s="266"/>
      <c r="D50" s="266"/>
      <c r="E50" s="266"/>
      <c r="F50" s="266"/>
      <c r="G50" s="266"/>
      <c r="H50" s="266"/>
      <c r="I50" s="266"/>
      <c r="J50" s="266"/>
      <c r="K50" s="266"/>
      <c r="L50" s="267"/>
    </row>
    <row r="51" spans="1:12" ht="16.5" hidden="1" customHeight="1" x14ac:dyDescent="0.35">
      <c r="A51" s="271"/>
      <c r="B51" s="272"/>
      <c r="C51" s="272"/>
      <c r="D51" s="272"/>
      <c r="E51" s="272"/>
      <c r="F51" s="272"/>
      <c r="G51" s="272"/>
      <c r="H51" s="272"/>
      <c r="I51" s="272"/>
      <c r="J51" s="272"/>
      <c r="K51" s="272"/>
      <c r="L51" s="273"/>
    </row>
    <row r="52" spans="1:12" x14ac:dyDescent="0.35">
      <c r="A52" s="118" t="s">
        <v>32</v>
      </c>
      <c r="B52" s="119"/>
      <c r="C52" s="119"/>
      <c r="D52" s="119"/>
      <c r="E52" s="119"/>
      <c r="F52" s="119"/>
      <c r="G52" s="119"/>
      <c r="H52" s="119"/>
      <c r="I52" s="119"/>
      <c r="J52" s="119"/>
      <c r="K52" s="119"/>
      <c r="L52" s="93"/>
    </row>
    <row r="53" spans="1:12" x14ac:dyDescent="0.35">
      <c r="A53" s="335" t="s">
        <v>13</v>
      </c>
      <c r="B53" s="323"/>
      <c r="C53" s="324"/>
      <c r="D53" s="335" t="s">
        <v>2</v>
      </c>
      <c r="E53" s="323"/>
      <c r="F53" s="323"/>
      <c r="G53" s="323"/>
      <c r="H53" s="323"/>
      <c r="I53" s="323"/>
      <c r="J53" s="323"/>
      <c r="K53" s="323"/>
      <c r="L53" s="324"/>
    </row>
    <row r="54" spans="1:12" ht="28.5" customHeight="1" x14ac:dyDescent="0.35">
      <c r="A54" s="292" t="s">
        <v>31</v>
      </c>
      <c r="B54" s="293"/>
      <c r="C54" s="313"/>
      <c r="D54" s="292" t="s">
        <v>33</v>
      </c>
      <c r="E54" s="293"/>
      <c r="F54" s="293"/>
      <c r="G54" s="293"/>
      <c r="H54" s="293"/>
      <c r="I54" s="293"/>
      <c r="J54" s="293"/>
      <c r="K54" s="293"/>
      <c r="L54" s="313"/>
    </row>
    <row r="55" spans="1:12" ht="15" customHeight="1" x14ac:dyDescent="0.35">
      <c r="A55" s="325"/>
      <c r="B55" s="326"/>
      <c r="C55" s="327"/>
      <c r="D55" s="334" t="s">
        <v>26</v>
      </c>
      <c r="E55" s="334"/>
      <c r="F55" s="314" t="s">
        <v>280</v>
      </c>
      <c r="G55" s="315"/>
      <c r="H55" s="315"/>
      <c r="I55" s="316"/>
      <c r="J55" s="284" t="s">
        <v>49</v>
      </c>
      <c r="K55" s="302" t="s">
        <v>47</v>
      </c>
      <c r="L55" s="284" t="s">
        <v>39</v>
      </c>
    </row>
    <row r="56" spans="1:12" x14ac:dyDescent="0.35">
      <c r="A56" s="328"/>
      <c r="B56" s="329"/>
      <c r="C56" s="330"/>
      <c r="D56" s="334"/>
      <c r="E56" s="334"/>
      <c r="F56" s="317"/>
      <c r="G56" s="318"/>
      <c r="H56" s="318"/>
      <c r="I56" s="319"/>
      <c r="J56" s="284"/>
      <c r="K56" s="302"/>
      <c r="L56" s="284"/>
    </row>
    <row r="57" spans="1:12" ht="30.75" hidden="1" customHeight="1" x14ac:dyDescent="0.35">
      <c r="A57" s="304"/>
      <c r="B57" s="305"/>
      <c r="C57" s="306"/>
      <c r="D57" s="408"/>
      <c r="E57" s="408"/>
      <c r="F57" s="351"/>
      <c r="G57" s="352"/>
      <c r="H57" s="352"/>
      <c r="I57" s="407"/>
      <c r="J57" s="18">
        <f>CEILING(D57*F57,1)</f>
        <v>0</v>
      </c>
      <c r="K57" s="27"/>
      <c r="L57" s="18">
        <f>IF(J57-K57&lt;0,0,J57-K57)</f>
        <v>0</v>
      </c>
    </row>
    <row r="58" spans="1:12" ht="30.75" customHeight="1" x14ac:dyDescent="0.35">
      <c r="A58" s="304"/>
      <c r="B58" s="305"/>
      <c r="C58" s="306"/>
      <c r="D58" s="408"/>
      <c r="E58" s="408"/>
      <c r="F58" s="351"/>
      <c r="G58" s="352"/>
      <c r="H58" s="352"/>
      <c r="I58" s="407"/>
      <c r="J58" s="18">
        <f>CEILING(D58*F58,1)</f>
        <v>0</v>
      </c>
      <c r="K58" s="27"/>
      <c r="L58" s="18">
        <f>IF(J58-K58&lt;0,0,J58-K58)</f>
        <v>0</v>
      </c>
    </row>
    <row r="59" spans="1:12" ht="30" hidden="1" customHeight="1" x14ac:dyDescent="0.35">
      <c r="A59" s="386"/>
      <c r="B59" s="387"/>
      <c r="C59" s="388"/>
      <c r="D59" s="303"/>
      <c r="E59" s="303"/>
      <c r="F59" s="411"/>
      <c r="G59" s="412"/>
      <c r="H59" s="412"/>
      <c r="I59" s="413"/>
      <c r="J59" s="18">
        <f>CEILING(D59*F59,1)</f>
        <v>0</v>
      </c>
      <c r="K59" s="30"/>
      <c r="L59" s="18">
        <f>IF(J59-K59&lt;0,0,J59-K59)</f>
        <v>0</v>
      </c>
    </row>
    <row r="60" spans="1:12" s="126" customFormat="1" ht="14.4" customHeight="1" x14ac:dyDescent="0.35">
      <c r="A60" s="320" t="s">
        <v>41</v>
      </c>
      <c r="B60" s="321"/>
      <c r="C60" s="321"/>
      <c r="D60" s="321"/>
      <c r="E60" s="321"/>
      <c r="F60" s="321"/>
      <c r="G60" s="321"/>
      <c r="H60" s="321"/>
      <c r="I60" s="322"/>
      <c r="J60" s="125">
        <f>SUM(J57:J59)</f>
        <v>0</v>
      </c>
      <c r="K60" s="125">
        <f>SUM(K57:K59)</f>
        <v>0</v>
      </c>
      <c r="L60" s="125">
        <f>SUM(L57:L59)</f>
        <v>0</v>
      </c>
    </row>
    <row r="61" spans="1:12" ht="22.5" customHeight="1" x14ac:dyDescent="0.35">
      <c r="A61" s="23" t="s">
        <v>17</v>
      </c>
      <c r="B61" s="112"/>
      <c r="C61" s="113"/>
      <c r="D61" s="113"/>
      <c r="E61" s="113"/>
      <c r="F61" s="113"/>
      <c r="G61" s="113"/>
      <c r="H61" s="113"/>
      <c r="I61" s="113"/>
      <c r="J61" s="21"/>
      <c r="K61" s="21"/>
      <c r="L61" s="22"/>
    </row>
    <row r="62" spans="1:12" ht="200.15" customHeight="1" x14ac:dyDescent="0.35">
      <c r="A62" s="265"/>
      <c r="B62" s="266"/>
      <c r="C62" s="266"/>
      <c r="D62" s="266"/>
      <c r="E62" s="266"/>
      <c r="F62" s="266"/>
      <c r="G62" s="266"/>
      <c r="H62" s="266"/>
      <c r="I62" s="266"/>
      <c r="J62" s="266"/>
      <c r="K62" s="266"/>
      <c r="L62" s="267"/>
    </row>
    <row r="63" spans="1:12" ht="16.5" hidden="1" customHeight="1" x14ac:dyDescent="0.35">
      <c r="A63" s="271"/>
      <c r="B63" s="272"/>
      <c r="C63" s="272"/>
      <c r="D63" s="272"/>
      <c r="E63" s="272"/>
      <c r="F63" s="272"/>
      <c r="G63" s="272"/>
      <c r="H63" s="272"/>
      <c r="I63" s="272"/>
      <c r="J63" s="272"/>
      <c r="K63" s="272"/>
      <c r="L63" s="273"/>
    </row>
    <row r="64" spans="1:12" x14ac:dyDescent="0.35">
      <c r="A64" s="118" t="s">
        <v>34</v>
      </c>
      <c r="B64" s="119"/>
      <c r="C64" s="119"/>
      <c r="D64" s="119"/>
      <c r="E64" s="119"/>
      <c r="F64" s="119"/>
      <c r="G64" s="119"/>
      <c r="H64" s="119"/>
      <c r="I64" s="119"/>
      <c r="J64" s="119"/>
      <c r="K64" s="119"/>
      <c r="L64" s="93"/>
    </row>
    <row r="65" spans="1:12" x14ac:dyDescent="0.35">
      <c r="A65" s="117" t="s">
        <v>186</v>
      </c>
      <c r="B65" s="323" t="s">
        <v>187</v>
      </c>
      <c r="C65" s="324"/>
      <c r="D65" s="335" t="s">
        <v>2</v>
      </c>
      <c r="E65" s="323"/>
      <c r="F65" s="323"/>
      <c r="G65" s="323"/>
      <c r="H65" s="323"/>
      <c r="I65" s="323"/>
      <c r="J65" s="323"/>
      <c r="K65" s="323"/>
      <c r="L65" s="324"/>
    </row>
    <row r="66" spans="1:12" ht="28.5" customHeight="1" x14ac:dyDescent="0.35">
      <c r="A66" s="114" t="s">
        <v>188</v>
      </c>
      <c r="B66" s="293" t="s">
        <v>189</v>
      </c>
      <c r="C66" s="313"/>
      <c r="D66" s="289" t="s">
        <v>35</v>
      </c>
      <c r="E66" s="290"/>
      <c r="F66" s="290"/>
      <c r="G66" s="290"/>
      <c r="H66" s="290"/>
      <c r="I66" s="290"/>
      <c r="J66" s="290"/>
      <c r="K66" s="290"/>
      <c r="L66" s="291"/>
    </row>
    <row r="67" spans="1:12" ht="15" customHeight="1" x14ac:dyDescent="0.35">
      <c r="A67" s="325"/>
      <c r="B67" s="326"/>
      <c r="C67" s="327"/>
      <c r="D67" s="334" t="s">
        <v>26</v>
      </c>
      <c r="E67" s="334"/>
      <c r="F67" s="314" t="s">
        <v>21</v>
      </c>
      <c r="G67" s="315"/>
      <c r="H67" s="315"/>
      <c r="I67" s="316"/>
      <c r="J67" s="284" t="s">
        <v>49</v>
      </c>
      <c r="K67" s="302" t="s">
        <v>47</v>
      </c>
      <c r="L67" s="284" t="s">
        <v>39</v>
      </c>
    </row>
    <row r="68" spans="1:12" ht="14.25" customHeight="1" x14ac:dyDescent="0.35">
      <c r="A68" s="328"/>
      <c r="B68" s="329"/>
      <c r="C68" s="330"/>
      <c r="D68" s="334"/>
      <c r="E68" s="334"/>
      <c r="F68" s="317"/>
      <c r="G68" s="318"/>
      <c r="H68" s="318"/>
      <c r="I68" s="319"/>
      <c r="J68" s="284"/>
      <c r="K68" s="302"/>
      <c r="L68" s="284"/>
    </row>
    <row r="69" spans="1:12" ht="30" hidden="1" customHeight="1" x14ac:dyDescent="0.35">
      <c r="A69" s="108"/>
      <c r="B69" s="331"/>
      <c r="C69" s="332"/>
      <c r="D69" s="333"/>
      <c r="E69" s="333"/>
      <c r="F69" s="307"/>
      <c r="G69" s="308"/>
      <c r="H69" s="308"/>
      <c r="I69" s="309"/>
      <c r="J69" s="18">
        <f>CEILING(D69*F69,1)</f>
        <v>0</v>
      </c>
      <c r="K69" s="27"/>
      <c r="L69" s="18">
        <f>IF(J69-K69&lt;0,0,J69-K69)</f>
        <v>0</v>
      </c>
    </row>
    <row r="70" spans="1:12" ht="30" customHeight="1" x14ac:dyDescent="0.35">
      <c r="A70" s="108"/>
      <c r="B70" s="331"/>
      <c r="C70" s="332"/>
      <c r="D70" s="333"/>
      <c r="E70" s="333"/>
      <c r="F70" s="307"/>
      <c r="G70" s="308"/>
      <c r="H70" s="308"/>
      <c r="I70" s="309"/>
      <c r="J70" s="18">
        <f>CEILING(D70*F70,1)</f>
        <v>0</v>
      </c>
      <c r="K70" s="27"/>
      <c r="L70" s="18">
        <f>IF(J70-K70&lt;0,0,J70-K70)</f>
        <v>0</v>
      </c>
    </row>
    <row r="71" spans="1:12" ht="30" hidden="1" customHeight="1" x14ac:dyDescent="0.35">
      <c r="A71" s="109"/>
      <c r="B71" s="346"/>
      <c r="C71" s="347"/>
      <c r="D71" s="345"/>
      <c r="E71" s="345"/>
      <c r="F71" s="336"/>
      <c r="G71" s="337"/>
      <c r="H71" s="337"/>
      <c r="I71" s="338"/>
      <c r="J71" s="18">
        <f>CEILING(D71*F71,1)</f>
        <v>0</v>
      </c>
      <c r="K71" s="30"/>
      <c r="L71" s="18">
        <f>IF(J71-K71&lt;0,0,J71-K71)</f>
        <v>0</v>
      </c>
    </row>
    <row r="72" spans="1:12" s="126" customFormat="1" ht="14.4" customHeight="1" x14ac:dyDescent="0.35">
      <c r="A72" s="320" t="s">
        <v>41</v>
      </c>
      <c r="B72" s="321"/>
      <c r="C72" s="321"/>
      <c r="D72" s="321"/>
      <c r="E72" s="321"/>
      <c r="F72" s="321"/>
      <c r="G72" s="321"/>
      <c r="H72" s="321"/>
      <c r="I72" s="322"/>
      <c r="J72" s="125">
        <f>SUM(J69:J71)</f>
        <v>0</v>
      </c>
      <c r="K72" s="125">
        <f>SUM(K69:K71)</f>
        <v>0</v>
      </c>
      <c r="L72" s="125">
        <f>SUM(L69:L71)</f>
        <v>0</v>
      </c>
    </row>
    <row r="73" spans="1:12" ht="22.5" customHeight="1" x14ac:dyDescent="0.35">
      <c r="A73" s="23" t="s">
        <v>17</v>
      </c>
      <c r="B73" s="112"/>
      <c r="C73" s="113"/>
      <c r="D73" s="113"/>
      <c r="E73" s="113"/>
      <c r="F73" s="113"/>
      <c r="G73" s="113"/>
      <c r="H73" s="113"/>
      <c r="I73" s="113"/>
      <c r="J73" s="21"/>
      <c r="K73" s="21"/>
      <c r="L73" s="22"/>
    </row>
    <row r="74" spans="1:12" ht="200.15" customHeight="1" x14ac:dyDescent="0.35">
      <c r="A74" s="339"/>
      <c r="B74" s="340"/>
      <c r="C74" s="340"/>
      <c r="D74" s="340"/>
      <c r="E74" s="340"/>
      <c r="F74" s="340"/>
      <c r="G74" s="340"/>
      <c r="H74" s="340"/>
      <c r="I74" s="340"/>
      <c r="J74" s="340"/>
      <c r="K74" s="340"/>
      <c r="L74" s="341"/>
    </row>
    <row r="75" spans="1:12" ht="16.5" hidden="1" customHeight="1" x14ac:dyDescent="0.35">
      <c r="A75" s="342"/>
      <c r="B75" s="343"/>
      <c r="C75" s="343"/>
      <c r="D75" s="343"/>
      <c r="E75" s="343"/>
      <c r="F75" s="343"/>
      <c r="G75" s="343"/>
      <c r="H75" s="343"/>
      <c r="I75" s="343"/>
      <c r="J75" s="343"/>
      <c r="K75" s="343"/>
      <c r="L75" s="344"/>
    </row>
    <row r="76" spans="1:12" x14ac:dyDescent="0.35">
      <c r="A76" s="390" t="s">
        <v>190</v>
      </c>
      <c r="B76" s="391"/>
      <c r="C76" s="120"/>
      <c r="D76" s="120"/>
      <c r="E76" s="120"/>
      <c r="F76" s="120"/>
      <c r="G76" s="120"/>
      <c r="H76" s="120"/>
      <c r="I76" s="120"/>
      <c r="J76" s="120"/>
      <c r="K76" s="120"/>
      <c r="L76" s="90"/>
    </row>
    <row r="77" spans="1:12" x14ac:dyDescent="0.35">
      <c r="A77" s="294" t="s">
        <v>15</v>
      </c>
      <c r="B77" s="295"/>
      <c r="C77" s="294" t="s">
        <v>186</v>
      </c>
      <c r="D77" s="295"/>
      <c r="E77" s="295"/>
      <c r="F77" s="295"/>
      <c r="G77" s="295"/>
      <c r="H77" s="294" t="s">
        <v>277</v>
      </c>
      <c r="I77" s="298"/>
      <c r="J77" s="295"/>
      <c r="K77" s="295"/>
      <c r="L77" s="298"/>
    </row>
    <row r="78" spans="1:12" ht="100" customHeight="1" x14ac:dyDescent="0.35">
      <c r="A78" s="292" t="s">
        <v>255</v>
      </c>
      <c r="B78" s="293"/>
      <c r="C78" s="292" t="s">
        <v>196</v>
      </c>
      <c r="D78" s="293"/>
      <c r="E78" s="293"/>
      <c r="F78" s="293"/>
      <c r="G78" s="293"/>
      <c r="H78" s="292" t="s">
        <v>296</v>
      </c>
      <c r="I78" s="313"/>
      <c r="J78" s="299"/>
      <c r="K78" s="299"/>
      <c r="L78" s="300"/>
    </row>
    <row r="79" spans="1:12" ht="15" customHeight="1" x14ac:dyDescent="0.35">
      <c r="A79" s="41"/>
      <c r="B79" s="39"/>
      <c r="C79" s="39"/>
      <c r="D79" s="39"/>
      <c r="E79" s="39"/>
      <c r="F79" s="39"/>
      <c r="G79" s="39"/>
      <c r="H79" s="87"/>
      <c r="I79" s="40"/>
      <c r="J79" s="284" t="s">
        <v>49</v>
      </c>
      <c r="K79" s="302" t="s">
        <v>47</v>
      </c>
      <c r="L79" s="284" t="s">
        <v>39</v>
      </c>
    </row>
    <row r="80" spans="1:12" x14ac:dyDescent="0.35">
      <c r="A80" s="60"/>
      <c r="B80" s="61"/>
      <c r="C80" s="61"/>
      <c r="D80" s="61"/>
      <c r="E80" s="61"/>
      <c r="F80" s="61"/>
      <c r="G80" s="61"/>
      <c r="H80" s="60"/>
      <c r="I80" s="62"/>
      <c r="J80" s="301"/>
      <c r="K80" s="302"/>
      <c r="L80" s="284"/>
    </row>
    <row r="81" spans="1:12" ht="30" hidden="1" customHeight="1" x14ac:dyDescent="0.35">
      <c r="A81" s="296"/>
      <c r="B81" s="297"/>
      <c r="C81" s="348"/>
      <c r="D81" s="349"/>
      <c r="E81" s="349"/>
      <c r="F81" s="349"/>
      <c r="G81" s="349"/>
      <c r="H81" s="348"/>
      <c r="I81" s="350"/>
      <c r="J81" s="25"/>
      <c r="K81" s="27"/>
      <c r="L81" s="18">
        <f>IF(J81-K81&lt;0,0,J81-K81)</f>
        <v>0</v>
      </c>
    </row>
    <row r="82" spans="1:12" ht="30" customHeight="1" x14ac:dyDescent="0.35">
      <c r="A82" s="296"/>
      <c r="B82" s="297"/>
      <c r="C82" s="348"/>
      <c r="D82" s="349"/>
      <c r="E82" s="349"/>
      <c r="F82" s="349"/>
      <c r="G82" s="349"/>
      <c r="H82" s="348"/>
      <c r="I82" s="350"/>
      <c r="J82" s="25"/>
      <c r="K82" s="27"/>
      <c r="L82" s="18">
        <f>IF(J82-K82&lt;0,0,J82-K82)</f>
        <v>0</v>
      </c>
    </row>
    <row r="83" spans="1:12" ht="30" hidden="1" customHeight="1" x14ac:dyDescent="0.35">
      <c r="A83" s="296"/>
      <c r="B83" s="297"/>
      <c r="C83" s="348"/>
      <c r="D83" s="349"/>
      <c r="E83" s="349"/>
      <c r="F83" s="349"/>
      <c r="G83" s="349"/>
      <c r="H83" s="348"/>
      <c r="I83" s="350"/>
      <c r="J83" s="99"/>
      <c r="K83" s="100"/>
      <c r="L83" s="29">
        <f>IF(J83-K83&lt;0,0,J83-K83)</f>
        <v>0</v>
      </c>
    </row>
    <row r="84" spans="1:12" s="126" customFormat="1" ht="14.4" customHeight="1" x14ac:dyDescent="0.35">
      <c r="A84" s="320" t="s">
        <v>41</v>
      </c>
      <c r="B84" s="321"/>
      <c r="C84" s="321"/>
      <c r="D84" s="321"/>
      <c r="E84" s="321"/>
      <c r="F84" s="321"/>
      <c r="G84" s="321"/>
      <c r="H84" s="321"/>
      <c r="I84" s="322"/>
      <c r="J84" s="125">
        <f>SUM(J81:J83)+J93</f>
        <v>0</v>
      </c>
      <c r="K84" s="125">
        <f>SUM(K81:K83)+K93</f>
        <v>0</v>
      </c>
      <c r="L84" s="125">
        <f>SUM(L81:L83)+L93</f>
        <v>0</v>
      </c>
    </row>
    <row r="85" spans="1:12" s="126" customFormat="1" ht="14.4" customHeight="1" x14ac:dyDescent="0.35">
      <c r="A85" s="376" t="s">
        <v>297</v>
      </c>
      <c r="B85" s="377"/>
      <c r="C85" s="135"/>
      <c r="D85" s="135"/>
      <c r="E85" s="135"/>
      <c r="F85" s="132"/>
      <c r="G85" s="132"/>
      <c r="H85" s="132"/>
      <c r="I85" s="132"/>
      <c r="J85" s="133"/>
      <c r="K85" s="133"/>
      <c r="L85" s="134"/>
    </row>
    <row r="86" spans="1:12" s="126" customFormat="1" ht="14.4" customHeight="1" x14ac:dyDescent="0.35">
      <c r="A86" s="136" t="s">
        <v>10</v>
      </c>
      <c r="B86" s="310" t="s">
        <v>11</v>
      </c>
      <c r="C86" s="311"/>
      <c r="D86" s="310" t="s">
        <v>12</v>
      </c>
      <c r="E86" s="312"/>
      <c r="F86" s="311"/>
      <c r="G86" s="310" t="s">
        <v>2</v>
      </c>
      <c r="H86" s="312"/>
      <c r="I86" s="312"/>
      <c r="J86" s="312"/>
      <c r="K86" s="312"/>
      <c r="L86" s="311"/>
    </row>
    <row r="87" spans="1:12" s="126" customFormat="1" ht="43.25" customHeight="1" x14ac:dyDescent="0.35">
      <c r="A87" s="110" t="s">
        <v>19</v>
      </c>
      <c r="B87" s="292" t="s">
        <v>55</v>
      </c>
      <c r="C87" s="313"/>
      <c r="D87" s="292" t="s">
        <v>20</v>
      </c>
      <c r="E87" s="293"/>
      <c r="F87" s="313"/>
      <c r="G87" s="292" t="s">
        <v>23</v>
      </c>
      <c r="H87" s="293"/>
      <c r="I87" s="293"/>
      <c r="J87" s="293"/>
      <c r="K87" s="293"/>
      <c r="L87" s="313"/>
    </row>
    <row r="88" spans="1:12" s="126" customFormat="1" ht="8.4" customHeight="1" x14ac:dyDescent="0.35">
      <c r="A88" s="314"/>
      <c r="B88" s="315"/>
      <c r="C88" s="315"/>
      <c r="D88" s="315"/>
      <c r="E88" s="315"/>
      <c r="F88" s="316"/>
      <c r="G88" s="284" t="s">
        <v>21</v>
      </c>
      <c r="H88" s="285" t="s">
        <v>45</v>
      </c>
      <c r="I88" s="287" t="s">
        <v>22</v>
      </c>
      <c r="J88" s="287" t="s">
        <v>49</v>
      </c>
      <c r="K88" s="285" t="s">
        <v>47</v>
      </c>
      <c r="L88" s="287" t="s">
        <v>39</v>
      </c>
    </row>
    <row r="89" spans="1:12" s="126" customFormat="1" ht="29.4" customHeight="1" x14ac:dyDescent="0.35">
      <c r="A89" s="317"/>
      <c r="B89" s="318"/>
      <c r="C89" s="318"/>
      <c r="D89" s="318"/>
      <c r="E89" s="318"/>
      <c r="F89" s="319"/>
      <c r="G89" s="284"/>
      <c r="H89" s="286"/>
      <c r="I89" s="288"/>
      <c r="J89" s="288"/>
      <c r="K89" s="286"/>
      <c r="L89" s="288"/>
    </row>
    <row r="90" spans="1:12" s="126" customFormat="1" ht="14.4" hidden="1" customHeight="1" x14ac:dyDescent="0.35">
      <c r="A90" s="19"/>
      <c r="B90" s="281"/>
      <c r="C90" s="283"/>
      <c r="D90" s="281"/>
      <c r="E90" s="282"/>
      <c r="F90" s="283"/>
      <c r="G90" s="26"/>
      <c r="H90" s="20"/>
      <c r="I90" s="20"/>
      <c r="J90" s="18">
        <f>CEILING(G90*H90*I90,1)</f>
        <v>0</v>
      </c>
      <c r="K90" s="20"/>
      <c r="L90" s="18">
        <f>IF(J90-K90&lt;0,0,J90-K90)</f>
        <v>0</v>
      </c>
    </row>
    <row r="91" spans="1:12" s="126" customFormat="1" ht="30" customHeight="1" x14ac:dyDescent="0.35">
      <c r="A91" s="19"/>
      <c r="B91" s="281"/>
      <c r="C91" s="283"/>
      <c r="D91" s="281"/>
      <c r="E91" s="282"/>
      <c r="F91" s="283"/>
      <c r="G91" s="26"/>
      <c r="H91" s="20"/>
      <c r="I91" s="20"/>
      <c r="J91" s="18">
        <f>CEILING(G91*H91*I91,1)</f>
        <v>0</v>
      </c>
      <c r="K91" s="20"/>
      <c r="L91" s="18">
        <f>IF(J91-K91&lt;0,0,J91-K91)</f>
        <v>0</v>
      </c>
    </row>
    <row r="92" spans="1:12" s="126" customFormat="1" ht="14.4" hidden="1" customHeight="1" x14ac:dyDescent="0.35">
      <c r="A92" s="19"/>
      <c r="B92" s="281"/>
      <c r="C92" s="283"/>
      <c r="D92" s="281"/>
      <c r="E92" s="282"/>
      <c r="F92" s="283"/>
      <c r="G92" s="26"/>
      <c r="H92" s="20"/>
      <c r="I92" s="20"/>
      <c r="J92" s="18">
        <f>CEILING(G92*H92*I92,1)</f>
        <v>0</v>
      </c>
      <c r="K92" s="20"/>
      <c r="L92" s="18">
        <f>IF(J92-K92&lt;0,0,J92-K92)</f>
        <v>0</v>
      </c>
    </row>
    <row r="93" spans="1:12" s="126" customFormat="1" ht="14.4" customHeight="1" x14ac:dyDescent="0.35">
      <c r="A93" s="278" t="s">
        <v>16</v>
      </c>
      <c r="B93" s="279"/>
      <c r="C93" s="279"/>
      <c r="D93" s="279"/>
      <c r="E93" s="279"/>
      <c r="F93" s="279"/>
      <c r="G93" s="279"/>
      <c r="H93" s="279"/>
      <c r="I93" s="280"/>
      <c r="J93" s="18">
        <f>SUM(J90:J92)</f>
        <v>0</v>
      </c>
      <c r="K93" s="18">
        <f>SUM(K90:K92)</f>
        <v>0</v>
      </c>
      <c r="L93" s="18">
        <f>SUM(L90:L92)</f>
        <v>0</v>
      </c>
    </row>
    <row r="94" spans="1:12" ht="22.5" customHeight="1" x14ac:dyDescent="0.35">
      <c r="A94" s="23" t="s">
        <v>17</v>
      </c>
      <c r="B94" s="112"/>
      <c r="C94" s="113"/>
      <c r="D94" s="113"/>
      <c r="E94" s="113"/>
      <c r="F94" s="113"/>
      <c r="G94" s="113"/>
      <c r="H94" s="113"/>
      <c r="I94" s="113"/>
      <c r="J94" s="21"/>
      <c r="K94" s="21"/>
      <c r="L94" s="22"/>
    </row>
    <row r="95" spans="1:12" ht="200.15" customHeight="1" x14ac:dyDescent="0.35">
      <c r="A95" s="265"/>
      <c r="B95" s="266"/>
      <c r="C95" s="266"/>
      <c r="D95" s="266"/>
      <c r="E95" s="266"/>
      <c r="F95" s="266"/>
      <c r="G95" s="266"/>
      <c r="H95" s="266"/>
      <c r="I95" s="266"/>
      <c r="J95" s="266"/>
      <c r="K95" s="266"/>
      <c r="L95" s="267"/>
    </row>
    <row r="96" spans="1:12" ht="16.5" hidden="1" customHeight="1" x14ac:dyDescent="0.35">
      <c r="A96" s="271"/>
      <c r="B96" s="272"/>
      <c r="C96" s="272"/>
      <c r="D96" s="272"/>
      <c r="E96" s="272"/>
      <c r="F96" s="272"/>
      <c r="G96" s="272"/>
      <c r="H96" s="272"/>
      <c r="I96" s="272"/>
      <c r="J96" s="272"/>
      <c r="K96" s="272"/>
      <c r="L96" s="273"/>
    </row>
    <row r="97" spans="1:12" ht="17.399999999999999" customHeight="1" x14ac:dyDescent="0.35">
      <c r="A97" s="425" t="s">
        <v>191</v>
      </c>
      <c r="B97" s="426"/>
      <c r="C97" s="119"/>
      <c r="D97" s="119"/>
      <c r="E97" s="119"/>
      <c r="F97" s="119"/>
      <c r="G97" s="119"/>
      <c r="H97" s="119"/>
      <c r="I97" s="119"/>
      <c r="J97" s="119"/>
      <c r="K97" s="119"/>
      <c r="L97" s="93"/>
    </row>
    <row r="98" spans="1:12" ht="28.25" customHeight="1" x14ac:dyDescent="0.35">
      <c r="A98" s="294" t="s">
        <v>15</v>
      </c>
      <c r="B98" s="298"/>
      <c r="C98" s="294" t="s">
        <v>186</v>
      </c>
      <c r="D98" s="295"/>
      <c r="E98" s="295"/>
      <c r="F98" s="295"/>
      <c r="G98" s="295"/>
      <c r="H98" s="294" t="s">
        <v>277</v>
      </c>
      <c r="I98" s="298"/>
      <c r="J98" s="91"/>
      <c r="K98" s="91"/>
      <c r="L98" s="92"/>
    </row>
    <row r="99" spans="1:12" ht="100" customHeight="1" x14ac:dyDescent="0.35">
      <c r="A99" s="292" t="s">
        <v>197</v>
      </c>
      <c r="B99" s="313"/>
      <c r="C99" s="292" t="s">
        <v>198</v>
      </c>
      <c r="D99" s="293"/>
      <c r="E99" s="293"/>
      <c r="F99" s="293"/>
      <c r="G99" s="293"/>
      <c r="H99" s="292" t="s">
        <v>296</v>
      </c>
      <c r="I99" s="313"/>
      <c r="J99" s="64"/>
      <c r="K99" s="64"/>
      <c r="L99" s="89"/>
    </row>
    <row r="100" spans="1:12" ht="23.4" customHeight="1" x14ac:dyDescent="0.35">
      <c r="A100" s="325"/>
      <c r="B100" s="326"/>
      <c r="C100" s="88"/>
      <c r="D100" s="88"/>
      <c r="E100" s="88"/>
      <c r="F100" s="88"/>
      <c r="G100" s="88"/>
      <c r="H100" s="87"/>
      <c r="I100" s="127"/>
      <c r="J100" s="284" t="s">
        <v>49</v>
      </c>
      <c r="K100" s="302" t="s">
        <v>47</v>
      </c>
      <c r="L100" s="284" t="s">
        <v>39</v>
      </c>
    </row>
    <row r="101" spans="1:12" ht="30" customHeight="1" x14ac:dyDescent="0.35">
      <c r="A101" s="328"/>
      <c r="B101" s="329"/>
      <c r="C101" s="61"/>
      <c r="D101" s="61"/>
      <c r="E101" s="61"/>
      <c r="F101" s="61"/>
      <c r="G101" s="61"/>
      <c r="H101" s="60"/>
      <c r="I101" s="62"/>
      <c r="J101" s="301"/>
      <c r="K101" s="302"/>
      <c r="L101" s="284"/>
    </row>
    <row r="102" spans="1:12" ht="30" hidden="1" customHeight="1" x14ac:dyDescent="0.35">
      <c r="A102" s="296"/>
      <c r="B102" s="297"/>
      <c r="C102" s="348"/>
      <c r="D102" s="349"/>
      <c r="E102" s="349"/>
      <c r="F102" s="349"/>
      <c r="G102" s="349"/>
      <c r="H102" s="348"/>
      <c r="I102" s="350"/>
      <c r="J102" s="25"/>
      <c r="K102" s="27"/>
      <c r="L102" s="18">
        <f>IF(J102-K102&lt;0,0,J102-K102)</f>
        <v>0</v>
      </c>
    </row>
    <row r="103" spans="1:12" ht="30" customHeight="1" x14ac:dyDescent="0.35">
      <c r="A103" s="296"/>
      <c r="B103" s="297"/>
      <c r="C103" s="348"/>
      <c r="D103" s="349"/>
      <c r="E103" s="349"/>
      <c r="F103" s="349"/>
      <c r="G103" s="349"/>
      <c r="H103" s="348"/>
      <c r="I103" s="350"/>
      <c r="J103" s="25"/>
      <c r="K103" s="27"/>
      <c r="L103" s="18">
        <f>IF(J103-K103&lt;0,0,J103-K103)</f>
        <v>0</v>
      </c>
    </row>
    <row r="104" spans="1:12" hidden="1" x14ac:dyDescent="0.35">
      <c r="A104" s="409"/>
      <c r="B104" s="410"/>
      <c r="C104" s="409"/>
      <c r="D104" s="421"/>
      <c r="E104" s="421"/>
      <c r="F104" s="421"/>
      <c r="G104" s="421"/>
      <c r="H104" s="409"/>
      <c r="I104" s="410"/>
      <c r="J104" s="35"/>
      <c r="K104" s="36"/>
      <c r="L104" s="29">
        <f>IF(J104-K104&lt;0,0,J104-K104)</f>
        <v>0</v>
      </c>
    </row>
    <row r="105" spans="1:12" s="126" customFormat="1" ht="14.4" customHeight="1" x14ac:dyDescent="0.35">
      <c r="A105" s="320" t="s">
        <v>41</v>
      </c>
      <c r="B105" s="321"/>
      <c r="C105" s="321"/>
      <c r="D105" s="321"/>
      <c r="E105" s="321"/>
      <c r="F105" s="321"/>
      <c r="G105" s="321"/>
      <c r="H105" s="321"/>
      <c r="I105" s="322"/>
      <c r="J105" s="125">
        <f>SUM(J102:J104)+J114</f>
        <v>0</v>
      </c>
      <c r="K105" s="125">
        <f>SUM(K102:K104)+K114</f>
        <v>0</v>
      </c>
      <c r="L105" s="125">
        <f>SUM(L102:L104)+L114</f>
        <v>0</v>
      </c>
    </row>
    <row r="106" spans="1:12" s="126" customFormat="1" ht="14.4" customHeight="1" x14ac:dyDescent="0.35">
      <c r="A106" s="419" t="s">
        <v>297</v>
      </c>
      <c r="B106" s="420"/>
      <c r="C106" s="140"/>
      <c r="D106" s="140"/>
      <c r="E106" s="140"/>
      <c r="F106" s="140"/>
      <c r="G106" s="140"/>
      <c r="H106" s="132"/>
      <c r="I106" s="132"/>
      <c r="J106" s="133"/>
      <c r="K106" s="133"/>
      <c r="L106" s="134"/>
    </row>
    <row r="107" spans="1:12" s="126" customFormat="1" ht="14.4" customHeight="1" x14ac:dyDescent="0.35">
      <c r="A107" s="136" t="s">
        <v>10</v>
      </c>
      <c r="B107" s="310" t="s">
        <v>11</v>
      </c>
      <c r="C107" s="311"/>
      <c r="D107" s="310" t="s">
        <v>12</v>
      </c>
      <c r="E107" s="312"/>
      <c r="F107" s="311"/>
      <c r="G107" s="310" t="s">
        <v>2</v>
      </c>
      <c r="H107" s="312"/>
      <c r="I107" s="312"/>
      <c r="J107" s="312"/>
      <c r="K107" s="312"/>
      <c r="L107" s="311"/>
    </row>
    <row r="108" spans="1:12" s="126" customFormat="1" ht="43.25" customHeight="1" x14ac:dyDescent="0.35">
      <c r="A108" s="110" t="s">
        <v>19</v>
      </c>
      <c r="B108" s="292" t="s">
        <v>55</v>
      </c>
      <c r="C108" s="313"/>
      <c r="D108" s="292" t="s">
        <v>20</v>
      </c>
      <c r="E108" s="293"/>
      <c r="F108" s="313"/>
      <c r="G108" s="292" t="s">
        <v>23</v>
      </c>
      <c r="H108" s="293"/>
      <c r="I108" s="293"/>
      <c r="J108" s="293"/>
      <c r="K108" s="293"/>
      <c r="L108" s="313"/>
    </row>
    <row r="109" spans="1:12" s="126" customFormat="1" ht="8.4" customHeight="1" x14ac:dyDescent="0.35">
      <c r="A109" s="314"/>
      <c r="B109" s="315"/>
      <c r="C109" s="315"/>
      <c r="D109" s="315"/>
      <c r="E109" s="315"/>
      <c r="F109" s="316"/>
      <c r="G109" s="284" t="s">
        <v>21</v>
      </c>
      <c r="H109" s="285" t="s">
        <v>45</v>
      </c>
      <c r="I109" s="287" t="s">
        <v>22</v>
      </c>
      <c r="J109" s="287" t="s">
        <v>49</v>
      </c>
      <c r="K109" s="285" t="s">
        <v>47</v>
      </c>
      <c r="L109" s="287" t="s">
        <v>39</v>
      </c>
    </row>
    <row r="110" spans="1:12" s="126" customFormat="1" ht="29.4" customHeight="1" x14ac:dyDescent="0.35">
      <c r="A110" s="317"/>
      <c r="B110" s="318"/>
      <c r="C110" s="318"/>
      <c r="D110" s="318"/>
      <c r="E110" s="318"/>
      <c r="F110" s="319"/>
      <c r="G110" s="284"/>
      <c r="H110" s="286"/>
      <c r="I110" s="288"/>
      <c r="J110" s="288"/>
      <c r="K110" s="286"/>
      <c r="L110" s="288"/>
    </row>
    <row r="111" spans="1:12" s="126" customFormat="1" ht="14.4" hidden="1" customHeight="1" x14ac:dyDescent="0.35">
      <c r="A111" s="19"/>
      <c r="B111" s="281"/>
      <c r="C111" s="283"/>
      <c r="D111" s="281"/>
      <c r="E111" s="282"/>
      <c r="F111" s="283"/>
      <c r="G111" s="26"/>
      <c r="H111" s="20"/>
      <c r="I111" s="20"/>
      <c r="J111" s="18">
        <f>CEILING(G111*H111*I111,1)</f>
        <v>0</v>
      </c>
      <c r="K111" s="20"/>
      <c r="L111" s="18">
        <f>IF(J111-K111&lt;0,0,J111-K111)</f>
        <v>0</v>
      </c>
    </row>
    <row r="112" spans="1:12" s="126" customFormat="1" ht="30" customHeight="1" x14ac:dyDescent="0.35">
      <c r="A112" s="19"/>
      <c r="B112" s="281"/>
      <c r="C112" s="283"/>
      <c r="D112" s="281"/>
      <c r="E112" s="282"/>
      <c r="F112" s="283"/>
      <c r="G112" s="26"/>
      <c r="H112" s="20"/>
      <c r="I112" s="20"/>
      <c r="J112" s="18">
        <f>CEILING(G112*H112*I112,1)</f>
        <v>0</v>
      </c>
      <c r="K112" s="20"/>
      <c r="L112" s="18">
        <f>IF(J112-K112&lt;0,0,J112-K112)</f>
        <v>0</v>
      </c>
    </row>
    <row r="113" spans="1:12" s="126" customFormat="1" ht="14.4" hidden="1" customHeight="1" x14ac:dyDescent="0.35">
      <c r="A113" s="19"/>
      <c r="B113" s="281"/>
      <c r="C113" s="283"/>
      <c r="D113" s="281"/>
      <c r="E113" s="282"/>
      <c r="F113" s="283"/>
      <c r="G113" s="26"/>
      <c r="H113" s="20"/>
      <c r="I113" s="20"/>
      <c r="J113" s="18">
        <f>CEILING(G113*H113*I113,1)</f>
        <v>0</v>
      </c>
      <c r="K113" s="20"/>
      <c r="L113" s="18">
        <f>IF(J113-K113&lt;0,0,J113-K113)</f>
        <v>0</v>
      </c>
    </row>
    <row r="114" spans="1:12" s="126" customFormat="1" ht="14.4" customHeight="1" x14ac:dyDescent="0.35">
      <c r="A114" s="278" t="s">
        <v>16</v>
      </c>
      <c r="B114" s="279"/>
      <c r="C114" s="279"/>
      <c r="D114" s="279"/>
      <c r="E114" s="279"/>
      <c r="F114" s="279"/>
      <c r="G114" s="279"/>
      <c r="H114" s="279"/>
      <c r="I114" s="280"/>
      <c r="J114" s="18">
        <f>SUM(J111:J113)</f>
        <v>0</v>
      </c>
      <c r="K114" s="18">
        <f>SUM(K111:K113)</f>
        <v>0</v>
      </c>
      <c r="L114" s="18">
        <f>SUM(L111:L113)</f>
        <v>0</v>
      </c>
    </row>
    <row r="115" spans="1:12" ht="22.5" customHeight="1" x14ac:dyDescent="0.35">
      <c r="A115" s="23" t="s">
        <v>17</v>
      </c>
      <c r="B115" s="112"/>
      <c r="C115" s="113"/>
      <c r="D115" s="113"/>
      <c r="E115" s="113"/>
      <c r="F115" s="113"/>
      <c r="G115" s="113"/>
      <c r="H115" s="113"/>
      <c r="I115" s="113"/>
      <c r="J115" s="21"/>
      <c r="K115" s="21"/>
      <c r="L115" s="22"/>
    </row>
    <row r="116" spans="1:12" ht="200.15" customHeight="1" x14ac:dyDescent="0.35">
      <c r="A116" s="268"/>
      <c r="B116" s="269"/>
      <c r="C116" s="269"/>
      <c r="D116" s="269"/>
      <c r="E116" s="269"/>
      <c r="F116" s="269"/>
      <c r="G116" s="269"/>
      <c r="H116" s="269"/>
      <c r="I116" s="269"/>
      <c r="J116" s="269"/>
      <c r="K116" s="269"/>
      <c r="L116" s="270"/>
    </row>
    <row r="117" spans="1:12" ht="16.5" hidden="1" customHeight="1" x14ac:dyDescent="0.35">
      <c r="A117" s="271"/>
      <c r="B117" s="272"/>
      <c r="C117" s="272"/>
      <c r="D117" s="272"/>
      <c r="E117" s="272"/>
      <c r="F117" s="272"/>
      <c r="G117" s="272"/>
      <c r="H117" s="272"/>
      <c r="I117" s="272"/>
      <c r="J117" s="272"/>
      <c r="K117" s="272"/>
      <c r="L117" s="273"/>
    </row>
    <row r="118" spans="1:12" x14ac:dyDescent="0.35">
      <c r="A118" s="94" t="s">
        <v>274</v>
      </c>
      <c r="B118" s="95"/>
      <c r="C118" s="95"/>
      <c r="D118" s="95"/>
      <c r="E118" s="95"/>
      <c r="F118" s="95"/>
      <c r="G118" s="95"/>
      <c r="H118" s="95"/>
      <c r="I118" s="95"/>
      <c r="J118" s="95"/>
      <c r="K118" s="95"/>
      <c r="L118" s="96"/>
    </row>
    <row r="119" spans="1:12" ht="14" customHeight="1" x14ac:dyDescent="0.35">
      <c r="A119" s="357" t="s">
        <v>36</v>
      </c>
      <c r="B119" s="356"/>
      <c r="C119" s="355" t="s">
        <v>2</v>
      </c>
      <c r="D119" s="355"/>
      <c r="E119" s="355"/>
      <c r="F119" s="355"/>
      <c r="G119" s="355"/>
      <c r="H119" s="355"/>
      <c r="I119" s="355"/>
      <c r="J119" s="355"/>
      <c r="K119" s="355"/>
      <c r="L119" s="356"/>
    </row>
    <row r="120" spans="1:12" ht="41" customHeight="1" x14ac:dyDescent="0.35">
      <c r="A120" s="292" t="s">
        <v>194</v>
      </c>
      <c r="B120" s="313"/>
      <c r="C120" s="293" t="s">
        <v>195</v>
      </c>
      <c r="D120" s="293"/>
      <c r="E120" s="293"/>
      <c r="F120" s="293"/>
      <c r="G120" s="293"/>
      <c r="H120" s="293"/>
      <c r="I120" s="293"/>
      <c r="J120" s="293"/>
      <c r="K120" s="293"/>
      <c r="L120" s="313"/>
    </row>
    <row r="121" spans="1:12" ht="26.4" customHeight="1" x14ac:dyDescent="0.35">
      <c r="A121" s="87"/>
      <c r="B121" s="88"/>
      <c r="C121" s="358" t="s">
        <v>192</v>
      </c>
      <c r="D121" s="359"/>
      <c r="E121" s="362" t="s">
        <v>184</v>
      </c>
      <c r="F121" s="314" t="s">
        <v>21</v>
      </c>
      <c r="G121" s="315"/>
      <c r="H121" s="314" t="s">
        <v>193</v>
      </c>
      <c r="I121" s="316"/>
      <c r="J121" s="287" t="s">
        <v>49</v>
      </c>
      <c r="K121" s="285" t="s">
        <v>47</v>
      </c>
      <c r="L121" s="287" t="s">
        <v>39</v>
      </c>
    </row>
    <row r="122" spans="1:12" ht="26.4" customHeight="1" x14ac:dyDescent="0.35">
      <c r="A122" s="41"/>
      <c r="B122" s="39"/>
      <c r="C122" s="360"/>
      <c r="D122" s="361"/>
      <c r="E122" s="363"/>
      <c r="F122" s="317"/>
      <c r="G122" s="318"/>
      <c r="H122" s="317"/>
      <c r="I122" s="319"/>
      <c r="J122" s="288"/>
      <c r="K122" s="286"/>
      <c r="L122" s="288"/>
    </row>
    <row r="123" spans="1:12" ht="18" hidden="1" customHeight="1" x14ac:dyDescent="0.35">
      <c r="A123" s="296"/>
      <c r="B123" s="297"/>
      <c r="C123" s="348"/>
      <c r="D123" s="350"/>
      <c r="E123" s="28"/>
      <c r="F123" s="351"/>
      <c r="G123" s="352"/>
      <c r="H123" s="353"/>
      <c r="I123" s="354"/>
      <c r="J123" s="82">
        <f>CEILING(C123*F123*H123,1)</f>
        <v>0</v>
      </c>
      <c r="K123" s="27"/>
      <c r="L123" s="18">
        <f>IF(J123-K123&lt;0,0,J123-K123)</f>
        <v>0</v>
      </c>
    </row>
    <row r="124" spans="1:12" ht="30" customHeight="1" x14ac:dyDescent="0.35">
      <c r="A124" s="296"/>
      <c r="B124" s="297"/>
      <c r="C124" s="348"/>
      <c r="D124" s="350"/>
      <c r="E124" s="28"/>
      <c r="F124" s="351"/>
      <c r="G124" s="352"/>
      <c r="H124" s="353"/>
      <c r="I124" s="354"/>
      <c r="J124" s="82">
        <f>CEILING(C124*F124*H124,1)</f>
        <v>0</v>
      </c>
      <c r="K124" s="27"/>
      <c r="L124" s="18">
        <f>IF(J124-K124&lt;0,0,J124-K124)</f>
        <v>0</v>
      </c>
    </row>
    <row r="125" spans="1:12" ht="20" hidden="1" customHeight="1" x14ac:dyDescent="0.35">
      <c r="A125" s="296"/>
      <c r="B125" s="297"/>
      <c r="C125" s="348"/>
      <c r="D125" s="350"/>
      <c r="E125" s="28"/>
      <c r="F125" s="351"/>
      <c r="G125" s="352"/>
      <c r="H125" s="353"/>
      <c r="I125" s="354"/>
      <c r="J125" s="82">
        <f>CEILING(C125*F125*H125,1)</f>
        <v>0</v>
      </c>
      <c r="K125" s="30"/>
      <c r="L125" s="18">
        <f>IF(J125-K125&lt;0,0,J125-K125)</f>
        <v>0</v>
      </c>
    </row>
    <row r="126" spans="1:12" s="126" customFormat="1" ht="14.4" customHeight="1" x14ac:dyDescent="0.35">
      <c r="A126" s="320" t="s">
        <v>41</v>
      </c>
      <c r="B126" s="321"/>
      <c r="C126" s="321"/>
      <c r="D126" s="321"/>
      <c r="E126" s="321"/>
      <c r="F126" s="321"/>
      <c r="G126" s="321"/>
      <c r="H126" s="321"/>
      <c r="I126" s="322"/>
      <c r="J126" s="125">
        <f>SUM(J123:J125)</f>
        <v>0</v>
      </c>
      <c r="K126" s="125">
        <f>SUM(K123:K125)</f>
        <v>0</v>
      </c>
      <c r="L126" s="125">
        <f>SUM(L123:L125)</f>
        <v>0</v>
      </c>
    </row>
    <row r="127" spans="1:12" ht="23.4" customHeight="1" x14ac:dyDescent="0.35">
      <c r="A127" s="23" t="s">
        <v>17</v>
      </c>
      <c r="B127" s="112"/>
      <c r="C127" s="113"/>
      <c r="D127" s="113"/>
      <c r="E127" s="113"/>
      <c r="F127" s="113"/>
      <c r="G127" s="113"/>
      <c r="H127" s="113"/>
      <c r="I127" s="113"/>
      <c r="J127" s="21"/>
      <c r="K127" s="21"/>
      <c r="L127" s="22"/>
    </row>
    <row r="128" spans="1:12" ht="200" customHeight="1" x14ac:dyDescent="0.35">
      <c r="A128" s="268"/>
      <c r="B128" s="269"/>
      <c r="C128" s="269"/>
      <c r="D128" s="269"/>
      <c r="E128" s="269"/>
      <c r="F128" s="269"/>
      <c r="G128" s="269"/>
      <c r="H128" s="269"/>
      <c r="I128" s="269"/>
      <c r="J128" s="269"/>
      <c r="K128" s="269"/>
      <c r="L128" s="270"/>
    </row>
    <row r="129" spans="1:12" ht="14.4" hidden="1" customHeight="1" x14ac:dyDescent="0.35">
      <c r="A129" s="271"/>
      <c r="B129" s="272"/>
      <c r="C129" s="272"/>
      <c r="D129" s="272"/>
      <c r="E129" s="272"/>
      <c r="F129" s="272"/>
      <c r="G129" s="272"/>
      <c r="H129" s="272"/>
      <c r="I129" s="272"/>
      <c r="J129" s="272"/>
      <c r="K129" s="272"/>
      <c r="L129" s="273"/>
    </row>
    <row r="130" spans="1:12" x14ac:dyDescent="0.35">
      <c r="A130" s="94" t="s">
        <v>275</v>
      </c>
      <c r="B130" s="95"/>
      <c r="C130" s="95"/>
      <c r="D130" s="95"/>
      <c r="E130" s="95"/>
      <c r="F130" s="95"/>
      <c r="G130" s="95"/>
      <c r="H130" s="95"/>
      <c r="I130" s="95"/>
      <c r="J130" s="95"/>
      <c r="K130" s="95"/>
      <c r="L130" s="96"/>
    </row>
    <row r="131" spans="1:12" ht="15" customHeight="1" x14ac:dyDescent="0.35">
      <c r="A131" s="357" t="s">
        <v>15</v>
      </c>
      <c r="B131" s="355"/>
      <c r="C131" s="356"/>
      <c r="D131" s="357" t="s">
        <v>2</v>
      </c>
      <c r="E131" s="355"/>
      <c r="F131" s="355"/>
      <c r="G131" s="355"/>
      <c r="H131" s="355"/>
      <c r="I131" s="355"/>
      <c r="J131" s="355"/>
      <c r="K131" s="355"/>
      <c r="L131" s="356"/>
    </row>
    <row r="132" spans="1:12" ht="15" customHeight="1" x14ac:dyDescent="0.35">
      <c r="A132" s="292" t="s">
        <v>56</v>
      </c>
      <c r="B132" s="293"/>
      <c r="C132" s="313"/>
      <c r="D132" s="292" t="s">
        <v>52</v>
      </c>
      <c r="E132" s="293"/>
      <c r="F132" s="293"/>
      <c r="G132" s="293"/>
      <c r="H132" s="293"/>
      <c r="I132" s="293"/>
      <c r="J132" s="293"/>
      <c r="K132" s="293"/>
      <c r="L132" s="313"/>
    </row>
    <row r="133" spans="1:12" ht="26" customHeight="1" x14ac:dyDescent="0.35">
      <c r="A133" s="325"/>
      <c r="B133" s="326"/>
      <c r="C133" s="327"/>
      <c r="D133" s="334" t="s">
        <v>57</v>
      </c>
      <c r="E133" s="334"/>
      <c r="F133" s="314" t="s">
        <v>61</v>
      </c>
      <c r="G133" s="315"/>
      <c r="H133" s="315"/>
      <c r="I133" s="316"/>
      <c r="J133" s="287" t="s">
        <v>49</v>
      </c>
      <c r="K133" s="285" t="s">
        <v>47</v>
      </c>
      <c r="L133" s="287" t="s">
        <v>39</v>
      </c>
    </row>
    <row r="134" spans="1:12" ht="31.5" customHeight="1" x14ac:dyDescent="0.35">
      <c r="A134" s="328"/>
      <c r="B134" s="329"/>
      <c r="C134" s="330"/>
      <c r="D134" s="334"/>
      <c r="E134" s="334"/>
      <c r="F134" s="317"/>
      <c r="G134" s="318"/>
      <c r="H134" s="318"/>
      <c r="I134" s="319"/>
      <c r="J134" s="288"/>
      <c r="K134" s="286"/>
      <c r="L134" s="288"/>
    </row>
    <row r="135" spans="1:12" ht="31.5" hidden="1" customHeight="1" x14ac:dyDescent="0.35">
      <c r="A135" s="296"/>
      <c r="B135" s="366"/>
      <c r="C135" s="297"/>
      <c r="D135" s="364"/>
      <c r="E135" s="364"/>
      <c r="F135" s="367"/>
      <c r="G135" s="368"/>
      <c r="H135" s="368"/>
      <c r="I135" s="369"/>
      <c r="J135" s="18">
        <f>CEILING(D135*F135,1)</f>
        <v>0</v>
      </c>
      <c r="K135" s="27"/>
      <c r="L135" s="18">
        <f>IF(J135-K135&lt;0,0,J135-K135)</f>
        <v>0</v>
      </c>
    </row>
    <row r="136" spans="1:12" ht="31.5" customHeight="1" x14ac:dyDescent="0.35">
      <c r="A136" s="296"/>
      <c r="B136" s="366"/>
      <c r="C136" s="297"/>
      <c r="D136" s="364"/>
      <c r="E136" s="364"/>
      <c r="F136" s="367"/>
      <c r="G136" s="368"/>
      <c r="H136" s="368"/>
      <c r="I136" s="369"/>
      <c r="J136" s="18">
        <f>CEILING(D136*F136,1)</f>
        <v>0</v>
      </c>
      <c r="K136" s="27"/>
      <c r="L136" s="18">
        <f>IF(J136-K136&lt;0,0,J136-K136)</f>
        <v>0</v>
      </c>
    </row>
    <row r="137" spans="1:12" hidden="1" x14ac:dyDescent="0.35">
      <c r="A137" s="373"/>
      <c r="B137" s="374"/>
      <c r="C137" s="375"/>
      <c r="D137" s="365"/>
      <c r="E137" s="365"/>
      <c r="F137" s="370"/>
      <c r="G137" s="371"/>
      <c r="H137" s="371"/>
      <c r="I137" s="372"/>
      <c r="J137" s="18">
        <f>CEILING(D137*F137,1)</f>
        <v>0</v>
      </c>
      <c r="K137" s="30"/>
      <c r="L137" s="18">
        <f>IF(J137-K137&lt;0,0,J137-K137)</f>
        <v>0</v>
      </c>
    </row>
    <row r="138" spans="1:12" s="126" customFormat="1" ht="14.4" customHeight="1" x14ac:dyDescent="0.35">
      <c r="A138" s="320" t="s">
        <v>41</v>
      </c>
      <c r="B138" s="321"/>
      <c r="C138" s="321"/>
      <c r="D138" s="321"/>
      <c r="E138" s="321"/>
      <c r="F138" s="321"/>
      <c r="G138" s="321"/>
      <c r="H138" s="321"/>
      <c r="I138" s="322"/>
      <c r="J138" s="125">
        <f>SUM(J135:J137)</f>
        <v>0</v>
      </c>
      <c r="K138" s="125">
        <f>SUM(K135:K137)</f>
        <v>0</v>
      </c>
      <c r="L138" s="125">
        <f>SUM(L135:L137)</f>
        <v>0</v>
      </c>
    </row>
    <row r="139" spans="1:12" ht="26" customHeight="1" x14ac:dyDescent="0.35">
      <c r="A139" s="23" t="s">
        <v>17</v>
      </c>
      <c r="B139" s="112"/>
      <c r="C139" s="113"/>
      <c r="D139" s="113"/>
      <c r="E139" s="113"/>
      <c r="F139" s="113"/>
      <c r="G139" s="113"/>
      <c r="H139" s="113"/>
      <c r="I139" s="113"/>
      <c r="J139" s="21"/>
      <c r="K139" s="21"/>
      <c r="L139" s="22"/>
    </row>
    <row r="140" spans="1:12" ht="200" customHeight="1" x14ac:dyDescent="0.35">
      <c r="A140" s="268"/>
      <c r="B140" s="269"/>
      <c r="C140" s="269"/>
      <c r="D140" s="269"/>
      <c r="E140" s="269"/>
      <c r="F140" s="269"/>
      <c r="G140" s="269"/>
      <c r="H140" s="269"/>
      <c r="I140" s="269"/>
      <c r="J140" s="269"/>
      <c r="K140" s="269"/>
      <c r="L140" s="270"/>
    </row>
    <row r="141" spans="1:12" ht="14.4" hidden="1" customHeight="1" x14ac:dyDescent="0.35">
      <c r="A141" s="271"/>
      <c r="B141" s="272"/>
      <c r="C141" s="272"/>
      <c r="D141" s="272"/>
      <c r="E141" s="272"/>
      <c r="F141" s="272"/>
      <c r="G141" s="272"/>
      <c r="H141" s="272"/>
      <c r="I141" s="272"/>
      <c r="J141" s="272"/>
      <c r="K141" s="272"/>
      <c r="L141" s="273"/>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xr:uid="{00000000-0002-0000-0600-000000000000}">
      <formula1>"hourly, daily, weekly, yearly"</formula1>
    </dataValidation>
    <dataValidation type="decimal" allowBlank="1" showInputMessage="1" showErrorMessage="1" sqref="M4:M8" xr:uid="{00000000-0002-0000-0600-000001000000}">
      <formula1>1</formula1>
      <formula2>100</formula2>
    </dataValidation>
    <dataValidation type="list" allowBlank="1" showInputMessage="1" showErrorMessage="1" sqref="H102:I104 K2:L3 H81:I83" xr:uid="{00000000-0002-0000-0600-000002000000}">
      <formula1>DemographicsYesNoSelection</formula1>
    </dataValidation>
    <dataValidation type="decimal" operator="greaterThan" allowBlank="1" showInputMessage="1" showErrorMessage="1" sqref="F9:I11 D21:I23 F33:I35 D45:I47 J102:J104 F123:I125 D69:I71 J81:J83 C123:D125 C9:D11 D135:I137" xr:uid="{00000000-0002-0000-06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600-000004000000}">
      <formula1>J9</formula1>
    </dataValidation>
  </dataValidations>
  <hyperlinks>
    <hyperlink ref="A3:B3" r:id="rId1" display="(DOJ Financial Guide, Section 3.10)?" xr:uid="{00000000-0004-0000-06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44450</xdr:colOff>
                    <xdr:row>30</xdr:row>
                    <xdr:rowOff>184150</xdr:rowOff>
                  </from>
                  <to>
                    <xdr:col>1</xdr:col>
                    <xdr:colOff>44450</xdr:colOff>
                    <xdr:row>31</xdr:row>
                    <xdr:rowOff>222250</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44450</xdr:colOff>
                    <xdr:row>42</xdr:row>
                    <xdr:rowOff>69850</xdr:rowOff>
                  </from>
                  <to>
                    <xdr:col>1</xdr:col>
                    <xdr:colOff>44450</xdr:colOff>
                    <xdr:row>43</xdr:row>
                    <xdr:rowOff>107950</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44450</xdr:colOff>
                    <xdr:row>78</xdr:row>
                    <xdr:rowOff>69850</xdr:rowOff>
                  </from>
                  <to>
                    <xdr:col>1</xdr:col>
                    <xdr:colOff>44450</xdr:colOff>
                    <xdr:row>79</xdr:row>
                    <xdr:rowOff>107950</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44450</xdr:colOff>
                    <xdr:row>120</xdr:row>
                    <xdr:rowOff>63500</xdr:rowOff>
                  </from>
                  <to>
                    <xdr:col>1</xdr:col>
                    <xdr:colOff>44450</xdr:colOff>
                    <xdr:row>120</xdr:row>
                    <xdr:rowOff>292100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184150</xdr:rowOff>
                  </from>
                  <to>
                    <xdr:col>2</xdr:col>
                    <xdr:colOff>254000</xdr:colOff>
                    <xdr:row>31</xdr:row>
                    <xdr:rowOff>222250</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69850</xdr:rowOff>
                  </from>
                  <to>
                    <xdr:col>2</xdr:col>
                    <xdr:colOff>215900</xdr:colOff>
                    <xdr:row>43</xdr:row>
                    <xdr:rowOff>107950</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139700</xdr:colOff>
                    <xdr:row>54</xdr:row>
                    <xdr:rowOff>69850</xdr:rowOff>
                  </from>
                  <to>
                    <xdr:col>2</xdr:col>
                    <xdr:colOff>234950</xdr:colOff>
                    <xdr:row>55</xdr:row>
                    <xdr:rowOff>107950</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69850</xdr:rowOff>
                  </from>
                  <to>
                    <xdr:col>2</xdr:col>
                    <xdr:colOff>254000</xdr:colOff>
                    <xdr:row>79</xdr:row>
                    <xdr:rowOff>107950</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146050</xdr:colOff>
                    <xdr:row>120</xdr:row>
                    <xdr:rowOff>63500</xdr:rowOff>
                  </from>
                  <to>
                    <xdr:col>1</xdr:col>
                    <xdr:colOff>1517650</xdr:colOff>
                    <xdr:row>120</xdr:row>
                    <xdr:rowOff>292100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44450</xdr:colOff>
                    <xdr:row>18</xdr:row>
                    <xdr:rowOff>107950</xdr:rowOff>
                  </from>
                  <to>
                    <xdr:col>1</xdr:col>
                    <xdr:colOff>44450</xdr:colOff>
                    <xdr:row>19</xdr:row>
                    <xdr:rowOff>146050</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120650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120650</xdr:colOff>
                    <xdr:row>6</xdr:row>
                    <xdr:rowOff>107950</xdr:rowOff>
                  </from>
                  <to>
                    <xdr:col>1</xdr:col>
                    <xdr:colOff>1492250</xdr:colOff>
                    <xdr:row>7</xdr:row>
                    <xdr:rowOff>146050</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63500</xdr:rowOff>
                  </from>
                  <to>
                    <xdr:col>1</xdr:col>
                    <xdr:colOff>38100</xdr:colOff>
                    <xdr:row>132</xdr:row>
                    <xdr:rowOff>292100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101600</xdr:colOff>
                    <xdr:row>132</xdr:row>
                    <xdr:rowOff>63500</xdr:rowOff>
                  </from>
                  <to>
                    <xdr:col>2</xdr:col>
                    <xdr:colOff>196850</xdr:colOff>
                    <xdr:row>132</xdr:row>
                    <xdr:rowOff>292100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215900</xdr:colOff>
                    <xdr:row>12</xdr:row>
                    <xdr:rowOff>25400</xdr:rowOff>
                  </from>
                  <to>
                    <xdr:col>11</xdr:col>
                    <xdr:colOff>711200</xdr:colOff>
                    <xdr:row>12</xdr:row>
                    <xdr:rowOff>260350</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196850</xdr:colOff>
                    <xdr:row>24</xdr:row>
                    <xdr:rowOff>25400</xdr:rowOff>
                  </from>
                  <to>
                    <xdr:col>12</xdr:col>
                    <xdr:colOff>0</xdr:colOff>
                    <xdr:row>24</xdr:row>
                    <xdr:rowOff>260350</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184150</xdr:colOff>
                    <xdr:row>36</xdr:row>
                    <xdr:rowOff>25400</xdr:rowOff>
                  </from>
                  <to>
                    <xdr:col>12</xdr:col>
                    <xdr:colOff>0</xdr:colOff>
                    <xdr:row>36</xdr:row>
                    <xdr:rowOff>260350</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215900</xdr:colOff>
                    <xdr:row>48</xdr:row>
                    <xdr:rowOff>25400</xdr:rowOff>
                  </from>
                  <to>
                    <xdr:col>12</xdr:col>
                    <xdr:colOff>0</xdr:colOff>
                    <xdr:row>48</xdr:row>
                    <xdr:rowOff>260350</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215900</xdr:colOff>
                    <xdr:row>60</xdr:row>
                    <xdr:rowOff>25400</xdr:rowOff>
                  </from>
                  <to>
                    <xdr:col>12</xdr:col>
                    <xdr:colOff>0</xdr:colOff>
                    <xdr:row>60</xdr:row>
                    <xdr:rowOff>260350</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215900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215900</xdr:colOff>
                    <xdr:row>138</xdr:row>
                    <xdr:rowOff>25400</xdr:rowOff>
                  </from>
                  <to>
                    <xdr:col>12</xdr:col>
                    <xdr:colOff>0</xdr:colOff>
                    <xdr:row>138</xdr:row>
                    <xdr:rowOff>260350</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139700</xdr:colOff>
                    <xdr:row>66</xdr:row>
                    <xdr:rowOff>69850</xdr:rowOff>
                  </from>
                  <to>
                    <xdr:col>2</xdr:col>
                    <xdr:colOff>234950</xdr:colOff>
                    <xdr:row>67</xdr:row>
                    <xdr:rowOff>107950</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25400</xdr:rowOff>
                  </from>
                  <to>
                    <xdr:col>11</xdr:col>
                    <xdr:colOff>730250</xdr:colOff>
                    <xdr:row>72</xdr:row>
                    <xdr:rowOff>260350</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44450</xdr:colOff>
                    <xdr:row>99</xdr:row>
                    <xdr:rowOff>63500</xdr:rowOff>
                  </from>
                  <to>
                    <xdr:col>1</xdr:col>
                    <xdr:colOff>44450</xdr:colOff>
                    <xdr:row>99</xdr:row>
                    <xdr:rowOff>292100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63500</xdr:rowOff>
                  </from>
                  <to>
                    <xdr:col>2</xdr:col>
                    <xdr:colOff>254000</xdr:colOff>
                    <xdr:row>99</xdr:row>
                    <xdr:rowOff>292100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215900</xdr:colOff>
                    <xdr:row>93</xdr:row>
                    <xdr:rowOff>25400</xdr:rowOff>
                  </from>
                  <to>
                    <xdr:col>11</xdr:col>
                    <xdr:colOff>711200</xdr:colOff>
                    <xdr:row>93</xdr:row>
                    <xdr:rowOff>260350</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215900</xdr:colOff>
                    <xdr:row>114</xdr:row>
                    <xdr:rowOff>25400</xdr:rowOff>
                  </from>
                  <to>
                    <xdr:col>11</xdr:col>
                    <xdr:colOff>711200</xdr:colOff>
                    <xdr:row>114</xdr:row>
                    <xdr:rowOff>260350</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50800</xdr:colOff>
                    <xdr:row>88</xdr:row>
                    <xdr:rowOff>50800</xdr:rowOff>
                  </from>
                  <to>
                    <xdr:col>1</xdr:col>
                    <xdr:colOff>88900</xdr:colOff>
                    <xdr:row>88</xdr:row>
                    <xdr:rowOff>298450</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158750</xdr:colOff>
                    <xdr:row>88</xdr:row>
                    <xdr:rowOff>63500</xdr:rowOff>
                  </from>
                  <to>
                    <xdr:col>2</xdr:col>
                    <xdr:colOff>266700</xdr:colOff>
                    <xdr:row>88</xdr:row>
                    <xdr:rowOff>292100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158750</xdr:colOff>
                    <xdr:row>109</xdr:row>
                    <xdr:rowOff>44450</xdr:rowOff>
                  </from>
                  <to>
                    <xdr:col>2</xdr:col>
                    <xdr:colOff>273050</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50800</xdr:colOff>
                    <xdr:row>109</xdr:row>
                    <xdr:rowOff>38100</xdr:rowOff>
                  </from>
                  <to>
                    <xdr:col>1</xdr:col>
                    <xdr:colOff>88900</xdr:colOff>
                    <xdr:row>109</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L25"/>
  <sheetViews>
    <sheetView showGridLines="0" zoomScaleNormal="100" workbookViewId="0">
      <selection sqref="A1:L1"/>
    </sheetView>
  </sheetViews>
  <sheetFormatPr defaultColWidth="9.08984375" defaultRowHeight="12" x14ac:dyDescent="0.3"/>
  <cols>
    <col min="1" max="1" width="18.54296875" style="1" bestFit="1" customWidth="1"/>
    <col min="2" max="12" width="10.6328125" style="1" customWidth="1"/>
    <col min="13" max="16384" width="9.08984375" style="1"/>
  </cols>
  <sheetData>
    <row r="1" spans="1:12" ht="20.25" customHeight="1" x14ac:dyDescent="0.5">
      <c r="A1" s="427" t="s">
        <v>44</v>
      </c>
      <c r="B1" s="428"/>
      <c r="C1" s="428"/>
      <c r="D1" s="428"/>
      <c r="E1" s="428"/>
      <c r="F1" s="428"/>
      <c r="G1" s="428"/>
      <c r="H1" s="428"/>
      <c r="I1" s="428"/>
      <c r="J1" s="428"/>
      <c r="K1" s="428"/>
      <c r="L1" s="429"/>
    </row>
    <row r="2" spans="1:12" ht="55.25" customHeight="1" x14ac:dyDescent="0.3">
      <c r="A2" s="430" t="s">
        <v>281</v>
      </c>
      <c r="B2" s="431"/>
      <c r="C2" s="431"/>
      <c r="D2" s="431"/>
      <c r="E2" s="431"/>
      <c r="F2" s="431"/>
      <c r="G2" s="431"/>
      <c r="H2" s="431"/>
      <c r="I2" s="431"/>
      <c r="J2" s="431"/>
      <c r="K2" s="431"/>
      <c r="L2" s="432"/>
    </row>
    <row r="3" spans="1:12" ht="29" customHeight="1" x14ac:dyDescent="0.3">
      <c r="A3" s="128"/>
      <c r="B3" s="436" t="s">
        <v>114</v>
      </c>
      <c r="C3" s="437"/>
      <c r="D3" s="436" t="s">
        <v>283</v>
      </c>
      <c r="E3" s="437"/>
      <c r="F3" s="436" t="s">
        <v>282</v>
      </c>
      <c r="G3" s="437"/>
      <c r="H3" s="436" t="s">
        <v>284</v>
      </c>
      <c r="I3" s="437"/>
      <c r="J3" s="436" t="s">
        <v>285</v>
      </c>
      <c r="K3" s="437"/>
      <c r="L3" s="129"/>
    </row>
    <row r="4" spans="1:12" ht="14.4" customHeight="1" x14ac:dyDescent="0.3">
      <c r="A4" s="442" t="s">
        <v>40</v>
      </c>
      <c r="B4" s="433" t="s">
        <v>39</v>
      </c>
      <c r="C4" s="433" t="s">
        <v>199</v>
      </c>
      <c r="D4" s="433" t="s">
        <v>39</v>
      </c>
      <c r="E4" s="433" t="s">
        <v>199</v>
      </c>
      <c r="F4" s="433" t="s">
        <v>39</v>
      </c>
      <c r="G4" s="433" t="s">
        <v>199</v>
      </c>
      <c r="H4" s="433" t="s">
        <v>39</v>
      </c>
      <c r="I4" s="433" t="s">
        <v>199</v>
      </c>
      <c r="J4" s="433" t="s">
        <v>39</v>
      </c>
      <c r="K4" s="433" t="s">
        <v>199</v>
      </c>
      <c r="L4" s="433" t="s">
        <v>41</v>
      </c>
    </row>
    <row r="5" spans="1:12" x14ac:dyDescent="0.3">
      <c r="A5" s="443"/>
      <c r="B5" s="434"/>
      <c r="C5" s="434"/>
      <c r="D5" s="434"/>
      <c r="E5" s="434"/>
      <c r="F5" s="434"/>
      <c r="G5" s="434"/>
      <c r="H5" s="434"/>
      <c r="I5" s="434"/>
      <c r="J5" s="434"/>
      <c r="K5" s="434"/>
      <c r="L5" s="434"/>
    </row>
    <row r="6" spans="1:12" x14ac:dyDescent="0.3">
      <c r="A6" s="443"/>
      <c r="B6" s="434"/>
      <c r="C6" s="434"/>
      <c r="D6" s="434"/>
      <c r="E6" s="434"/>
      <c r="F6" s="434"/>
      <c r="G6" s="434"/>
      <c r="H6" s="434"/>
      <c r="I6" s="434"/>
      <c r="J6" s="434"/>
      <c r="K6" s="434"/>
      <c r="L6" s="434"/>
    </row>
    <row r="7" spans="1:12" ht="25.25" customHeight="1" x14ac:dyDescent="0.3">
      <c r="A7" s="442"/>
      <c r="B7" s="435"/>
      <c r="C7" s="435"/>
      <c r="D7" s="435"/>
      <c r="E7" s="435"/>
      <c r="F7" s="435"/>
      <c r="G7" s="435"/>
      <c r="H7" s="435"/>
      <c r="I7" s="435"/>
      <c r="J7" s="435"/>
      <c r="K7" s="435"/>
      <c r="L7" s="435"/>
    </row>
    <row r="8" spans="1:12" x14ac:dyDescent="0.3">
      <c r="A8" s="14" t="s">
        <v>27</v>
      </c>
      <c r="B8" s="10">
        <f>'Budget Detail - Year 1'!L12</f>
        <v>0</v>
      </c>
      <c r="C8" s="10">
        <f>'Budget Detail - Year 1'!K12</f>
        <v>0</v>
      </c>
      <c r="D8" s="10">
        <f>'Budget Detail - Year 2'!L12</f>
        <v>0</v>
      </c>
      <c r="E8" s="10">
        <f>'Budget Detail - Year 2'!K12</f>
        <v>0</v>
      </c>
      <c r="F8" s="10">
        <f>'Budget Detail - Year 3'!L12</f>
        <v>0</v>
      </c>
      <c r="G8" s="10">
        <f>'Budget Detail - Year 3'!K12</f>
        <v>0</v>
      </c>
      <c r="H8" s="10">
        <f>'Budget Detail - Year 4'!L12</f>
        <v>0</v>
      </c>
      <c r="I8" s="10">
        <f>'Budget Detail - Year 4'!K12</f>
        <v>0</v>
      </c>
      <c r="J8" s="10">
        <f>'Budget Detail - Year 5'!L12</f>
        <v>0</v>
      </c>
      <c r="K8" s="10">
        <f>'Budget Detail - Year 5'!K12</f>
        <v>0</v>
      </c>
      <c r="L8" s="10">
        <f t="shared" ref="L8:L16" si="0">SUM(B8:K8)</f>
        <v>0</v>
      </c>
    </row>
    <row r="9" spans="1:12" x14ac:dyDescent="0.3">
      <c r="A9" s="9" t="s">
        <v>28</v>
      </c>
      <c r="B9" s="12">
        <f>'Budget Detail - Year 1'!L24</f>
        <v>0</v>
      </c>
      <c r="C9" s="12">
        <f>'Budget Detail - Year 1'!K24</f>
        <v>0</v>
      </c>
      <c r="D9" s="12">
        <f>'Budget Detail - Year 2'!L24</f>
        <v>0</v>
      </c>
      <c r="E9" s="12">
        <f>'Budget Detail - Year 2'!K24</f>
        <v>0</v>
      </c>
      <c r="F9" s="12">
        <f>'Budget Detail - Year 3'!L24</f>
        <v>0</v>
      </c>
      <c r="G9" s="12">
        <f>'Budget Detail - Year 3'!K24</f>
        <v>0</v>
      </c>
      <c r="H9" s="12">
        <f>'Budget Detail - Year 4'!L24</f>
        <v>0</v>
      </c>
      <c r="I9" s="12">
        <f>'Budget Detail - Year 4'!K24</f>
        <v>0</v>
      </c>
      <c r="J9" s="12">
        <f>'Budget Detail - Year 5'!L24</f>
        <v>0</v>
      </c>
      <c r="K9" s="12">
        <f>'Budget Detail - Year 5'!K24</f>
        <v>0</v>
      </c>
      <c r="L9" s="12">
        <f t="shared" si="0"/>
        <v>0</v>
      </c>
    </row>
    <row r="10" spans="1:12" x14ac:dyDescent="0.3">
      <c r="A10" s="15" t="s">
        <v>29</v>
      </c>
      <c r="B10" s="11">
        <f>'Budget Detail - Year 1'!L36</f>
        <v>0</v>
      </c>
      <c r="C10" s="11">
        <f>'Budget Detail - Year 1'!K36</f>
        <v>0</v>
      </c>
      <c r="D10" s="11">
        <f>'Budget Detail - Year 2'!L36</f>
        <v>0</v>
      </c>
      <c r="E10" s="11">
        <f>'Budget Detail - Year 2'!K36</f>
        <v>0</v>
      </c>
      <c r="F10" s="11">
        <f>'Budget Detail - Year 3'!L36</f>
        <v>0</v>
      </c>
      <c r="G10" s="11">
        <f>'Budget Detail - Year 3'!K36</f>
        <v>0</v>
      </c>
      <c r="H10" s="11">
        <f>'Budget Detail - Year 4'!L36</f>
        <v>0</v>
      </c>
      <c r="I10" s="11">
        <f>'Budget Detail - Year 4'!K36</f>
        <v>0</v>
      </c>
      <c r="J10" s="11">
        <f>'Budget Detail - Year 5'!L36</f>
        <v>0</v>
      </c>
      <c r="K10" s="11">
        <f>'Budget Detail - Year 5'!K36</f>
        <v>0</v>
      </c>
      <c r="L10" s="11">
        <f t="shared" si="0"/>
        <v>0</v>
      </c>
    </row>
    <row r="11" spans="1:12" x14ac:dyDescent="0.3">
      <c r="A11" s="9" t="s">
        <v>30</v>
      </c>
      <c r="B11" s="12">
        <f>'Budget Detail - Year 1'!L48</f>
        <v>0</v>
      </c>
      <c r="C11" s="12">
        <f>'Budget Detail - Year 1'!K48</f>
        <v>0</v>
      </c>
      <c r="D11" s="12">
        <f>'Budget Detail - Year 2'!L48</f>
        <v>0</v>
      </c>
      <c r="E11" s="12">
        <f>'Budget Detail - Year 2'!K48</f>
        <v>0</v>
      </c>
      <c r="F11" s="12">
        <f>'Budget Detail - Year 3'!L48</f>
        <v>0</v>
      </c>
      <c r="G11" s="12">
        <f>'Budget Detail - Year 3'!K48</f>
        <v>0</v>
      </c>
      <c r="H11" s="12">
        <f>'Budget Detail - Year 4'!L48</f>
        <v>0</v>
      </c>
      <c r="I11" s="12">
        <f>'Budget Detail - Year 4'!K48</f>
        <v>0</v>
      </c>
      <c r="J11" s="12">
        <f>'Budget Detail - Year 5'!L48</f>
        <v>0</v>
      </c>
      <c r="K11" s="12">
        <f>'Budget Detail - Year 5'!K48</f>
        <v>0</v>
      </c>
      <c r="L11" s="12">
        <f t="shared" si="0"/>
        <v>0</v>
      </c>
    </row>
    <row r="12" spans="1:12" x14ac:dyDescent="0.3">
      <c r="A12" s="15" t="s">
        <v>32</v>
      </c>
      <c r="B12" s="11">
        <f>'Budget Detail - Year 1'!L60</f>
        <v>0</v>
      </c>
      <c r="C12" s="11">
        <f>'Budget Detail - Year 1'!K60</f>
        <v>0</v>
      </c>
      <c r="D12" s="11">
        <f>'Budget Detail - Year 2'!L60</f>
        <v>0</v>
      </c>
      <c r="E12" s="11">
        <f>'Budget Detail - Year 2'!K60</f>
        <v>0</v>
      </c>
      <c r="F12" s="11">
        <f>'Budget Detail - Year 3'!L60</f>
        <v>0</v>
      </c>
      <c r="G12" s="11">
        <f>'Budget Detail - Year 3'!K60</f>
        <v>0</v>
      </c>
      <c r="H12" s="11">
        <f>'Budget Detail - Year 4'!L60</f>
        <v>0</v>
      </c>
      <c r="I12" s="11">
        <f>'Budget Detail - Year 4'!K60</f>
        <v>0</v>
      </c>
      <c r="J12" s="11">
        <f>'Budget Detail - Year 5'!L60</f>
        <v>0</v>
      </c>
      <c r="K12" s="11">
        <f>'Budget Detail - Year 5'!K60</f>
        <v>0</v>
      </c>
      <c r="L12" s="11">
        <f t="shared" si="0"/>
        <v>0</v>
      </c>
    </row>
    <row r="13" spans="1:12" x14ac:dyDescent="0.3">
      <c r="A13" s="9" t="s">
        <v>34</v>
      </c>
      <c r="B13" s="12">
        <f>'Budget Detail - Year 1'!L72</f>
        <v>0</v>
      </c>
      <c r="C13" s="12">
        <f>'Budget Detail - Year 1'!K72</f>
        <v>0</v>
      </c>
      <c r="D13" s="12">
        <f>'Budget Detail - Year 2'!L72</f>
        <v>0</v>
      </c>
      <c r="E13" s="12">
        <f>'Budget Detail - Year 2'!K72</f>
        <v>0</v>
      </c>
      <c r="F13" s="12">
        <f>'Budget Detail - Year 3'!L72</f>
        <v>0</v>
      </c>
      <c r="G13" s="12">
        <f>'Budget Detail - Year 3'!K72</f>
        <v>0</v>
      </c>
      <c r="H13" s="12">
        <f>'Budget Detail - Year 4'!L72</f>
        <v>0</v>
      </c>
      <c r="I13" s="12">
        <f>'Budget Detail - Year 4'!K72</f>
        <v>0</v>
      </c>
      <c r="J13" s="12">
        <f>'Budget Detail - Year 5'!L72</f>
        <v>0</v>
      </c>
      <c r="K13" s="12">
        <f>'Budget Detail - Year 5'!K72</f>
        <v>0</v>
      </c>
      <c r="L13" s="12">
        <f t="shared" si="0"/>
        <v>0</v>
      </c>
    </row>
    <row r="14" spans="1:12" x14ac:dyDescent="0.3">
      <c r="A14" s="14" t="s">
        <v>190</v>
      </c>
      <c r="B14" s="10">
        <f>'Budget Detail - Year 1'!L84</f>
        <v>0</v>
      </c>
      <c r="C14" s="10">
        <f>'Budget Detail - Year 1'!K84</f>
        <v>0</v>
      </c>
      <c r="D14" s="10">
        <f>'Budget Detail - Year 2'!L84</f>
        <v>0</v>
      </c>
      <c r="E14" s="10">
        <f>'Budget Detail - Year 2'!K84</f>
        <v>0</v>
      </c>
      <c r="F14" s="10">
        <f>'Budget Detail - Year 3'!L84</f>
        <v>0</v>
      </c>
      <c r="G14" s="10">
        <f>'Budget Detail - Year 3'!K84</f>
        <v>0</v>
      </c>
      <c r="H14" s="10">
        <f>'Budget Detail - Year 4'!L84</f>
        <v>0</v>
      </c>
      <c r="I14" s="10">
        <f>'Budget Detail - Year 4'!K84</f>
        <v>0</v>
      </c>
      <c r="J14" s="10">
        <f>'Budget Detail - Year 5'!L84</f>
        <v>0</v>
      </c>
      <c r="K14" s="10">
        <f>'Budget Detail - Year 5'!K84</f>
        <v>0</v>
      </c>
      <c r="L14" s="11">
        <f t="shared" si="0"/>
        <v>0</v>
      </c>
    </row>
    <row r="15" spans="1:12" x14ac:dyDescent="0.3">
      <c r="A15" s="9" t="s">
        <v>191</v>
      </c>
      <c r="B15" s="98">
        <f>'Budget Detail - Year 1'!L105</f>
        <v>0</v>
      </c>
      <c r="C15" s="98">
        <f>'Budget Detail - Year 1'!K105</f>
        <v>0</v>
      </c>
      <c r="D15" s="98">
        <f>'Budget Detail - Year 2'!L105</f>
        <v>0</v>
      </c>
      <c r="E15" s="98">
        <f>'Budget Detail - Year 2'!K105</f>
        <v>0</v>
      </c>
      <c r="F15" s="98">
        <f>'Budget Detail - Year 3'!L105</f>
        <v>0</v>
      </c>
      <c r="G15" s="98">
        <f>'Budget Detail - Year 3'!K105</f>
        <v>0</v>
      </c>
      <c r="H15" s="98">
        <f>'Budget Detail - Year 4'!L105</f>
        <v>0</v>
      </c>
      <c r="I15" s="98">
        <f>'Budget Detail - Year 4'!K105</f>
        <v>0</v>
      </c>
      <c r="J15" s="98">
        <f>'Budget Detail - Year 5'!L105</f>
        <v>0</v>
      </c>
      <c r="K15" s="98">
        <f>'Budget Detail - Year 5'!K105</f>
        <v>0</v>
      </c>
      <c r="L15" s="12">
        <f t="shared" si="0"/>
        <v>0</v>
      </c>
    </row>
    <row r="16" spans="1:12" x14ac:dyDescent="0.3">
      <c r="A16" s="130" t="s">
        <v>276</v>
      </c>
      <c r="B16" s="131">
        <f>'Budget Detail - Year 1'!L126</f>
        <v>0</v>
      </c>
      <c r="C16" s="131">
        <f>'Budget Detail - Year 1'!K126</f>
        <v>0</v>
      </c>
      <c r="D16" s="131">
        <f>'Budget Detail - Year 2'!L126</f>
        <v>0</v>
      </c>
      <c r="E16" s="131">
        <f>'Budget Detail - Year 2'!K126</f>
        <v>0</v>
      </c>
      <c r="F16" s="131">
        <f>'Budget Detail - Year 3'!L126</f>
        <v>0</v>
      </c>
      <c r="G16" s="131">
        <f>'Budget Detail - Year 3'!K126</f>
        <v>0</v>
      </c>
      <c r="H16" s="131">
        <f>'Budget Detail - Year 4'!L126</f>
        <v>0</v>
      </c>
      <c r="I16" s="131">
        <f>'Budget Detail - Year 4'!K126</f>
        <v>0</v>
      </c>
      <c r="J16" s="131">
        <f>'Budget Detail - Year 5'!L126</f>
        <v>0</v>
      </c>
      <c r="K16" s="131">
        <f>'Budget Detail - Year 5'!K126</f>
        <v>0</v>
      </c>
      <c r="L16" s="131">
        <f t="shared" si="0"/>
        <v>0</v>
      </c>
    </row>
    <row r="17" spans="1:12" ht="3.9" customHeight="1" x14ac:dyDescent="0.3">
      <c r="A17" s="15"/>
      <c r="B17" s="11"/>
      <c r="C17" s="11"/>
      <c r="D17" s="11"/>
      <c r="E17" s="11"/>
      <c r="F17" s="11"/>
      <c r="G17" s="11"/>
      <c r="H17" s="11"/>
      <c r="I17" s="11"/>
      <c r="J17" s="11"/>
      <c r="K17" s="11"/>
      <c r="L17" s="11"/>
    </row>
    <row r="18" spans="1:12" x14ac:dyDescent="0.3">
      <c r="A18" s="16" t="s">
        <v>37</v>
      </c>
      <c r="B18" s="13">
        <f t="shared" ref="B18:K18" si="1">SUM(B8:B16)</f>
        <v>0</v>
      </c>
      <c r="C18" s="13">
        <f t="shared" si="1"/>
        <v>0</v>
      </c>
      <c r="D18" s="13">
        <f t="shared" si="1"/>
        <v>0</v>
      </c>
      <c r="E18" s="13">
        <f t="shared" si="1"/>
        <v>0</v>
      </c>
      <c r="F18" s="13">
        <f t="shared" si="1"/>
        <v>0</v>
      </c>
      <c r="G18" s="13">
        <f t="shared" si="1"/>
        <v>0</v>
      </c>
      <c r="H18" s="13">
        <f t="shared" si="1"/>
        <v>0</v>
      </c>
      <c r="I18" s="13">
        <f t="shared" si="1"/>
        <v>0</v>
      </c>
      <c r="J18" s="13">
        <f t="shared" si="1"/>
        <v>0</v>
      </c>
      <c r="K18" s="13">
        <f t="shared" si="1"/>
        <v>0</v>
      </c>
      <c r="L18" s="13">
        <f>SUM(B18:K18)</f>
        <v>0</v>
      </c>
    </row>
    <row r="19" spans="1:12" x14ac:dyDescent="0.3">
      <c r="A19" s="15" t="s">
        <v>275</v>
      </c>
      <c r="B19" s="11">
        <f>'Budget Detail - Year 1'!L138</f>
        <v>0</v>
      </c>
      <c r="C19" s="11">
        <f>'Budget Detail - Year 1'!K138</f>
        <v>0</v>
      </c>
      <c r="D19" s="11">
        <f>'Budget Detail - Year 2'!L138</f>
        <v>0</v>
      </c>
      <c r="E19" s="11">
        <f>'Budget Detail - Year 2'!K138</f>
        <v>0</v>
      </c>
      <c r="F19" s="11">
        <f>'Budget Detail - Year 3'!L138</f>
        <v>0</v>
      </c>
      <c r="G19" s="11">
        <f>'Budget Detail - Year 3'!K138</f>
        <v>0</v>
      </c>
      <c r="H19" s="11">
        <f>'Budget Detail - Year 4'!L138</f>
        <v>0</v>
      </c>
      <c r="I19" s="11">
        <f>'Budget Detail - Year 4'!K138</f>
        <v>0</v>
      </c>
      <c r="J19" s="11">
        <f>'Budget Detail - Year 5'!L138</f>
        <v>0</v>
      </c>
      <c r="K19" s="11">
        <f>'Budget Detail - Year 5'!K138</f>
        <v>0</v>
      </c>
      <c r="L19" s="11">
        <f>SUM(B19:K19)</f>
        <v>0</v>
      </c>
    </row>
    <row r="20" spans="1:12" ht="3.9" customHeight="1" x14ac:dyDescent="0.3">
      <c r="A20" s="15"/>
      <c r="B20" s="11"/>
      <c r="C20" s="11"/>
      <c r="D20" s="11"/>
      <c r="E20" s="11"/>
      <c r="F20" s="11"/>
      <c r="G20" s="11"/>
      <c r="H20" s="11"/>
      <c r="I20" s="11"/>
      <c r="J20" s="11"/>
      <c r="K20" s="11"/>
      <c r="L20" s="11"/>
    </row>
    <row r="21" spans="1:12" x14ac:dyDescent="0.3">
      <c r="A21" s="16" t="s">
        <v>38</v>
      </c>
      <c r="B21" s="13">
        <f t="shared" ref="B21:C21" si="2">SUM(B18,B19)</f>
        <v>0</v>
      </c>
      <c r="C21" s="13">
        <f t="shared" si="2"/>
        <v>0</v>
      </c>
      <c r="D21" s="13">
        <f t="shared" ref="D21:K21" si="3">SUM(D18,D19)</f>
        <v>0</v>
      </c>
      <c r="E21" s="13">
        <f t="shared" si="3"/>
        <v>0</v>
      </c>
      <c r="F21" s="13">
        <f t="shared" si="3"/>
        <v>0</v>
      </c>
      <c r="G21" s="13">
        <f t="shared" si="3"/>
        <v>0</v>
      </c>
      <c r="H21" s="13">
        <f t="shared" si="3"/>
        <v>0</v>
      </c>
      <c r="I21" s="13">
        <f t="shared" si="3"/>
        <v>0</v>
      </c>
      <c r="J21" s="13">
        <f t="shared" si="3"/>
        <v>0</v>
      </c>
      <c r="K21" s="13">
        <f t="shared" si="3"/>
        <v>0</v>
      </c>
      <c r="L21" s="13">
        <f>SUM(B21:K21)</f>
        <v>0</v>
      </c>
    </row>
    <row r="22" spans="1:12" ht="12" customHeight="1" x14ac:dyDescent="0.3">
      <c r="A22" s="438" t="s">
        <v>300</v>
      </c>
      <c r="B22" s="439"/>
      <c r="C22" s="439"/>
      <c r="D22" s="439"/>
      <c r="E22" s="439"/>
      <c r="F22" s="439"/>
      <c r="G22" s="439"/>
      <c r="H22" s="439"/>
      <c r="I22" s="439"/>
      <c r="J22" s="440" t="str">
        <f>IF(OR('Budget Detail - Year 1'!K2="Yes",'Budget Detail - Year 2'!K2="Yes",'Budget Detail - Year 3'!K2="Yes",'Budget Detail - Year 4'!K2="Yes",'Budget Detail - Year 5'!K2="Yes"),"Yes","No")</f>
        <v>No</v>
      </c>
      <c r="K22" s="440"/>
      <c r="L22" s="441"/>
    </row>
    <row r="24" spans="1:12" x14ac:dyDescent="0.3">
      <c r="B24" s="24"/>
      <c r="C24" s="24"/>
      <c r="D24" s="24"/>
      <c r="E24" s="24"/>
      <c r="F24" s="24"/>
      <c r="G24" s="24"/>
      <c r="H24" s="24"/>
      <c r="I24" s="24"/>
      <c r="J24" s="24"/>
      <c r="K24" s="24"/>
    </row>
    <row r="25" spans="1:12" x14ac:dyDescent="0.3">
      <c r="B25" s="24"/>
      <c r="C25" s="24"/>
      <c r="D25" s="24"/>
      <c r="E25" s="24"/>
      <c r="F25" s="24"/>
      <c r="G25" s="24"/>
      <c r="H25" s="24"/>
      <c r="I25" s="24"/>
      <c r="J25" s="24"/>
      <c r="K25" s="24"/>
    </row>
  </sheetData>
  <sheetProtection algorithmName="SHA-512" hashValue="JSJHeBMyWJCEokEFugg/AFw6S0aJLs5/5KkmMCr/nxwsqAhYA+GN/x0WvChLcmbbzr3/7yu/MiLDkWhmfBptpQ==" saltValue="8lF8mu/Z2NC996YxwWyP/Q==" spinCount="100000" sheet="1" objects="1" scenarios="1" selectLockedCells="1"/>
  <mergeCells count="21">
    <mergeCell ref="A22:I22"/>
    <mergeCell ref="J22:L22"/>
    <mergeCell ref="J3:K3"/>
    <mergeCell ref="J4:J7"/>
    <mergeCell ref="K4:K7"/>
    <mergeCell ref="A4:A7"/>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
  <sheetViews>
    <sheetView workbookViewId="0">
      <selection activeCell="F24" sqref="F24"/>
    </sheetView>
  </sheetViews>
  <sheetFormatPr defaultRowHeight="14.5" x14ac:dyDescent="0.35"/>
  <sheetData>
    <row r="1" spans="1:1" x14ac:dyDescent="0.3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FB0AD-36F5-4B7E-B5E6-38645B49CFE8}">
  <ds:schemaRefs>
    <ds:schemaRef ds:uri="http://purl.org/dc/dcmitype/"/>
    <ds:schemaRef ds:uri="e0f58a29-5912-4a1b-ad32-c6fd49c664db"/>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4.xml><?xml version="1.0" encoding="utf-8"?>
<ds:datastoreItem xmlns:ds="http://schemas.openxmlformats.org/officeDocument/2006/customXml" ds:itemID="{D51B022D-ED37-42C0-9535-E6C7A9C77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Cana, Eliza</cp:lastModifiedBy>
  <cp:lastPrinted>2017-01-06T16:37:02Z</cp:lastPrinted>
  <dcterms:created xsi:type="dcterms:W3CDTF">2010-11-22T13:48:31Z</dcterms:created>
  <dcterms:modified xsi:type="dcterms:W3CDTF">2023-02-08T19:34:11Z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